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4"/>
  <workbookPr codeName="DieseArbeitsmappe" defaultThemeVersion="124226"/>
  <workbookProtection workbookAlgorithmName="SHA-512" workbookHashValue="E7+YpZkOBNRThfOhAHMavWBXgb98awg7sdA8rFtLdPeem1RMyCrkp8SIXqU6KH0fV5KRDDlVk5bgTMThGTL6rA==" workbookSpinCount="100000" workbookSaltValue="xOcdiPjiRX9bOWPcfRiehw==" lockStructure="1"/>
  <bookViews>
    <workbookView xWindow="0" yWindow="0" windowWidth="19200" windowHeight="7550" tabRatio="701" firstSheet="1" activeTab="2"/>
  </bookViews>
  <sheets>
    <sheet name="Hilfsrechnungen" sheetId="3" state="veryHidden" r:id="rId1"/>
    <sheet name="README FIRST" sheetId="9" r:id="rId2"/>
    <sheet name="Strukturdaten" sheetId="1" r:id="rId3"/>
    <sheet name="Berechnung_HFK" sheetId="7" r:id="rId4"/>
    <sheet name="Berechnung_KHH" sheetId="8" r:id="rId5"/>
  </sheets>
  <definedNames>
    <definedName name="_xlnm.Print_Area" localSheetId="2">'Strukturdaten'!$B$1:$M$63,'Strukturdaten'!$B$66:$L$116,'Strukturdaten'!$B$118:$M$153,'Strukturdaten'!$N$3:$V$50</definedName>
  </definedNames>
  <calcPr calcId="191029"/>
</workbook>
</file>

<file path=xl/sharedStrings.xml><?xml version="1.0" encoding="utf-8"?>
<sst xmlns="http://schemas.openxmlformats.org/spreadsheetml/2006/main" count="267" uniqueCount="176">
  <si>
    <t>Anzahl der Betten nach Risikobereichen</t>
  </si>
  <si>
    <t>A</t>
  </si>
  <si>
    <t>B</t>
  </si>
  <si>
    <t>C</t>
  </si>
  <si>
    <t>Anästhesiologie</t>
  </si>
  <si>
    <t>Augenheilkunde</t>
  </si>
  <si>
    <t>Chirurgie</t>
  </si>
  <si>
    <t>-</t>
  </si>
  <si>
    <t>Urologie</t>
  </si>
  <si>
    <t>Gynäkologie</t>
  </si>
  <si>
    <t>Geburtshilfe</t>
  </si>
  <si>
    <t>HNO</t>
  </si>
  <si>
    <t>Innere Medizin</t>
  </si>
  <si>
    <t>Kinder- und Jugendmedizin</t>
  </si>
  <si>
    <t xml:space="preserve">- </t>
  </si>
  <si>
    <t>Neonatologie</t>
  </si>
  <si>
    <t>Neurologie</t>
  </si>
  <si>
    <t>ggf. andere, bitte spezifizieren</t>
  </si>
  <si>
    <t>Notaufnahme</t>
  </si>
  <si>
    <t>Summe der Betten</t>
  </si>
  <si>
    <t>Gesamtzahl der Betten</t>
  </si>
  <si>
    <t>Herzkatheter</t>
  </si>
  <si>
    <t>Angiographie</t>
  </si>
  <si>
    <t>Radiologie</t>
  </si>
  <si>
    <t>Strahlentherapie</t>
  </si>
  <si>
    <t>Physikalische Therapie</t>
  </si>
  <si>
    <t>Ergotherapie</t>
  </si>
  <si>
    <t>Apotheke</t>
  </si>
  <si>
    <t>Milchküche</t>
  </si>
  <si>
    <t>Wäscherei</t>
  </si>
  <si>
    <t>Blutbank</t>
  </si>
  <si>
    <t>Küche</t>
  </si>
  <si>
    <t>zentrale Bettenaufbereitung</t>
  </si>
  <si>
    <t>Pathologie</t>
  </si>
  <si>
    <t>Allgemeinchirurgie</t>
  </si>
  <si>
    <t>Gefäßchirurgie</t>
  </si>
  <si>
    <t>Herzchirurgie</t>
  </si>
  <si>
    <t>Kinderchirurgie</t>
  </si>
  <si>
    <t>Mund-Kiefer-Gesichtschirurgie</t>
  </si>
  <si>
    <t>Neurochirurgie</t>
  </si>
  <si>
    <t>Plastische Chirurgie</t>
  </si>
  <si>
    <t>Thoraxchirurgie</t>
  </si>
  <si>
    <t>Viszeralchirurgie</t>
  </si>
  <si>
    <t>Angiologie</t>
  </si>
  <si>
    <t>Endokrinologie und Diabetologie</t>
  </si>
  <si>
    <t>Gastroenterologie</t>
  </si>
  <si>
    <t>Geriatrie</t>
  </si>
  <si>
    <t>Hämatologie und Onkologie</t>
  </si>
  <si>
    <t>Kardiologie</t>
  </si>
  <si>
    <t>Nephrologie</t>
  </si>
  <si>
    <t>Pneumologie</t>
  </si>
  <si>
    <t>Rheumatologie</t>
  </si>
  <si>
    <t>Kinderhämatologie</t>
  </si>
  <si>
    <t>Kinderkardiologie</t>
  </si>
  <si>
    <t>Zahnheilkunde</t>
  </si>
  <si>
    <t>Rehabilitationsmedizin</t>
  </si>
  <si>
    <t>Dermatologie</t>
  </si>
  <si>
    <t>Psychiatrie</t>
  </si>
  <si>
    <t>Empfehlung der Kommission für Krankenhaushygiene und Infektionsprävention</t>
  </si>
  <si>
    <t>nach "Personelle und organisatorische Voraussetzungen zur Prävention nosokomialer Infektionen"</t>
  </si>
  <si>
    <t>I.  Berechnung für bettenführenden Abteilungen</t>
  </si>
  <si>
    <t>je nach Abteilungsstruktur als einzelne oder gemeinsame Abteilung zu werten</t>
  </si>
  <si>
    <t>SUMME=</t>
  </si>
  <si>
    <t>angepasste Summe der Betten bei Betreuung isolierter Patienten</t>
  </si>
  <si>
    <t>(BGBl 2023 66:332-351)</t>
  </si>
  <si>
    <t>Notfallambulanz</t>
  </si>
  <si>
    <t>Summe der Ambulanzen</t>
  </si>
  <si>
    <t>Summe der Tageskliniken</t>
  </si>
  <si>
    <t>Summe der Spezialambulanzen</t>
  </si>
  <si>
    <t>Nuklearmedizin</t>
  </si>
  <si>
    <t>OP-Einheit</t>
  </si>
  <si>
    <t>Labor/ Mikrobiologie</t>
  </si>
  <si>
    <t>Reinigungsdienst</t>
  </si>
  <si>
    <t>Endoskopie/ Bronchoskopie</t>
  </si>
  <si>
    <t>HFK</t>
  </si>
  <si>
    <t>KHH</t>
  </si>
  <si>
    <t>SUMME aus Strukturdaten =</t>
  </si>
  <si>
    <t>wenn &gt;400 und &lt;801</t>
  </si>
  <si>
    <t>wenn &gt;800</t>
  </si>
  <si>
    <t>(für Einrichtungen mit &gt;400 und &lt;800 Betten: 0,05 VK je 100 Betten,</t>
  </si>
  <si>
    <t>für Einrichtungen mit &gt;800 Betten: 0,1 VK je 100 Betten)</t>
  </si>
  <si>
    <t xml:space="preserve"> (1,0 VK/100 Betten)</t>
  </si>
  <si>
    <t xml:space="preserve"> (1,0 VK/200 Betten)</t>
  </si>
  <si>
    <t xml:space="preserve"> (1,0 VK/500 Betten)</t>
  </si>
  <si>
    <t>zusätzlicher Bedarf aus vorhandenen Bereichen (+ 0,04 je vorhandene Struktur)</t>
  </si>
  <si>
    <t>II. Berechnung aus Strukturdaten, vorhandene Funktionsabteilungen und sonstige nicht bettenführende Abteilungen</t>
  </si>
  <si>
    <t>vorhandene Strukturen</t>
  </si>
  <si>
    <t>zusätzlicher Bedarf aus vorhandenen Bereichen (+ 0,04 VK je vorhandene Struktur für HFK, + 0,01 VK für KHH)</t>
  </si>
  <si>
    <t>technischer Dienst</t>
  </si>
  <si>
    <t>III. zusätzliche Bedarfe</t>
  </si>
  <si>
    <t>Summe zusätzlicher Bedarfe (HFK)</t>
  </si>
  <si>
    <t>Summe zusätzlicher Bedarfe (KHH)</t>
  </si>
  <si>
    <t>SUMME , wenn WAHR=</t>
  </si>
  <si>
    <t>(n=)</t>
  </si>
  <si>
    <t>zusätzliche Bedarfe</t>
  </si>
  <si>
    <t>Bettenführende Fachabteilung</t>
  </si>
  <si>
    <t>(je Abteilung +0,01 VK)</t>
  </si>
  <si>
    <t>Anzahl der Fachabteilung (bitte angeben!)</t>
  </si>
  <si>
    <t>HFK-Bedarf gesamt [in VK]</t>
  </si>
  <si>
    <t>lt. Angaben in Strukturdaten</t>
  </si>
  <si>
    <t>KHH-Bedarf gesamt [in VK]</t>
  </si>
  <si>
    <t>Logopädie</t>
  </si>
  <si>
    <t>Kreissaal</t>
  </si>
  <si>
    <t>Dialyse</t>
  </si>
  <si>
    <t xml:space="preserve"> (1,0 VK/1000 Betten)</t>
  </si>
  <si>
    <t xml:space="preserve"> (1,0 VK/2000 Betten)</t>
  </si>
  <si>
    <t xml:space="preserve"> (1,0 VK/5000 Betten)</t>
  </si>
  <si>
    <t>zusätzlicher Bedarf aus vorhandenen Bereichen (+ 0,01 je vorhandene Struktur)</t>
  </si>
  <si>
    <t>nach Anzahl der Betten in bettenführenden Bereichen</t>
  </si>
  <si>
    <t>Handreichung zur Risikobewertung einer Berechnung des Bedarfs an Hygienepersonal</t>
  </si>
  <si>
    <t xml:space="preserve">a) leitenden Ärzten, </t>
  </si>
  <si>
    <t>b) der Krankenhausleitung und</t>
  </si>
  <si>
    <t>c) dem/der Krankenhaushygieniker(in) vorzunehmen</t>
  </si>
  <si>
    <t xml:space="preserve">ggf. andere, bitte spezifizieren </t>
  </si>
  <si>
    <t>(sofern krankenhaushygienisch betreut, z.B. MVZ)</t>
  </si>
  <si>
    <t>Aufnahmestation</t>
  </si>
  <si>
    <t xml:space="preserve"> </t>
  </si>
  <si>
    <t xml:space="preserve">Hierbei ist zu prüfen, ob es sich jeweils um eigenständige Abteilungen handelt und </t>
  </si>
  <si>
    <t xml:space="preserve">noch nicht berücksichtigt wurden, können sie hier eingetragen werden. </t>
  </si>
  <si>
    <t>Cafeteria</t>
  </si>
  <si>
    <t>Kurzzeitpflege</t>
  </si>
  <si>
    <t xml:space="preserve">dass bestimmte Patientengruppen aufgrund ihres patientenindividuellen Risikos einen höheren Beratungs- und Handlungsbedarf seitens des </t>
  </si>
  <si>
    <t xml:space="preserve">Beispiel: So können z.B. innerhalb einer Station mit 20 Behandlungsplätzen, die aufgrund der Fachdisziplin und des Aufgabenbereichs pauschal als </t>
  </si>
  <si>
    <t xml:space="preserve">krankenhaushygienischen Teams mit sich ziehen (z.B. Patienten mit Komplexbehandlungen,  polytraumatisierte Patienten, hochgradige </t>
  </si>
  <si>
    <t xml:space="preserve">Immunsuppression, vermehrte Beratungsgespräche). Dieses ist bei dem Bedarf von Hygienefachpersonal pro Betten zu berücksichtigen und </t>
  </si>
  <si>
    <t xml:space="preserve">bei der Einteilung der Betten in die Kategorien gemäß Tabelle 9 bzw. 10 der aktuellen Empfehlung mit einzuberechnen. </t>
  </si>
  <si>
    <t xml:space="preserve">isolierten Patienten belegt sind. Sofern diese im Rahmen der obigen Risikoeinstufung  </t>
  </si>
  <si>
    <t>II. Berechnung aus Strukturdaten, vorhandenen Funktionsabteilungen und sonstigen nicht bettenführenden Abteilungen</t>
  </si>
  <si>
    <t xml:space="preserve">Mitarbeitende in der Ausbildung sind gemäß Empfehlung der KRINKO bei der Stellenberechnung nicht voll, sondern </t>
  </si>
  <si>
    <t>in Abhängigkeit ihres Weiterbildungsstandes und gemäß ihrer bisher erworbenen kenntnisse und Fertigkeiten anzurechnen</t>
  </si>
  <si>
    <t>Vorhandene Strukturen</t>
  </si>
  <si>
    <t>Funktionsabteilungen</t>
  </si>
  <si>
    <t>IV. Komplexitätszuschlag</t>
  </si>
  <si>
    <t>Komplexitätszuschlag</t>
  </si>
  <si>
    <t>Additor für Komplexitätszuschlag</t>
  </si>
  <si>
    <t>nach Anzahl der Betten in Bettenführenden Bereichen</t>
  </si>
  <si>
    <t>zeitweise oder endgültig einzustellen.</t>
  </si>
  <si>
    <t>©</t>
  </si>
  <si>
    <t>Niedersächsisches Landesgesundheitsamt</t>
  </si>
  <si>
    <t xml:space="preserve">→ Bei der Eingruppierung der unterschiedlichen Betten in die Risikokategorien hoch, mittel und niedrig (Vgl. Tabelle 8) sollte berücksichtigt werden, </t>
  </si>
  <si>
    <t xml:space="preserve">Risikogruppe B eingestuft werden würden, durchschnittlich fünf Patienten mit MRE-Besiedlung/-Infektion behandelt werden. Letztere würden aufgrund </t>
  </si>
  <si>
    <t xml:space="preserve">des höheren Betreuungsaufwands der Risikogruppe A zugeordnet werden. Somit können in diesem Beispiel 15 Behandlungsplätze zur Risikogruppe B </t>
  </si>
  <si>
    <t xml:space="preserve">und fünf zur Risikogruppe A zugeordnet werden (Beispiel aus der Empfehlung, S. 345). </t>
  </si>
  <si>
    <t xml:space="preserve">Erläuterung: Die KRINKO regt an, den erhöhten Bertreuungsaufwand von Patienten mit MRE-Besiedlung/Infektion /Isolierung bei der Berechnung </t>
  </si>
  <si>
    <t xml:space="preserve">von Stellenanteilen an Hygienefachpersonal zu berücksichtigen.  Dieses ist der Tabelle 8 der Empfehlung zu entnehmen. </t>
  </si>
  <si>
    <t>Eine Bedarfsberechnung sollte anhand der Erfahrungen hinsichtlich der unterschiedlichen Zeitaufwände erfolgen.</t>
  </si>
  <si>
    <t>I.  Berechnung für bettenführende Abteilungen</t>
  </si>
  <si>
    <t>a) stationäre Betten nach Risiko</t>
  </si>
  <si>
    <t xml:space="preserve">b) Durchschnittliche Anzahl der Betten des Hauses, die mit aufgrund infektiologischer Gründe </t>
  </si>
  <si>
    <r>
      <rPr>
        <u val="single"/>
        <sz val="11"/>
        <color theme="1"/>
        <rFont val="Calibri"/>
        <family val="2"/>
        <scheme val="minor"/>
      </rPr>
      <t>Generell:</t>
    </r>
    <r>
      <rPr>
        <sz val="11"/>
        <color theme="1"/>
        <rFont val="Calibri"/>
        <family val="2"/>
        <scheme val="minor"/>
      </rPr>
      <t xml:space="preserve"> die KRINKO regt an, die Bewertung des Risikoprofils im Konsens von </t>
    </r>
  </si>
  <si>
    <t>AEMP/Zentralsterilisation</t>
  </si>
  <si>
    <t xml:space="preserve">z.B. durch Leitungsaufgaben, Aus- und Weiterbildungstätigkeit, Forschung/ Lehre, krankenhaushygienische Labortätigkeit, </t>
  </si>
  <si>
    <t xml:space="preserve">aufwändige Surveillance, wiederkehrende Baumaßnahmen </t>
  </si>
  <si>
    <t>Hier bitte VK-Anteile für HFK und KHH erfassen</t>
  </si>
  <si>
    <t>ob diese in relevantem Umfang krankenhaushygienisch betreut werden, z.B. Küche</t>
  </si>
  <si>
    <t>Bronchoskopie**</t>
  </si>
  <si>
    <t>Radiologie**</t>
  </si>
  <si>
    <t>Strahlentherapie**</t>
  </si>
  <si>
    <t>** sofern eigenständige Abteilung</t>
  </si>
  <si>
    <t>Tageskliniken*</t>
  </si>
  <si>
    <t>Ambulanzen*</t>
  </si>
  <si>
    <t>Spezialambulanzen*</t>
  </si>
  <si>
    <t>* sind jeweils als Summenangabe zu betrachten</t>
  </si>
  <si>
    <t>Unfallchirurgie</t>
  </si>
  <si>
    <t>Orthopädie</t>
  </si>
  <si>
    <t>Zentralsterilisation/AEMP</t>
  </si>
  <si>
    <t>c) vorhandene Strukturen</t>
  </si>
  <si>
    <t>d) Funktionsabteilungen/ nicht bettenführende Abteilungen</t>
  </si>
  <si>
    <t>Die Ergebnisse sind auf den weiteren Tabellenblättern "Berechnung_HFK" und "Berechnung KHH" zu finden</t>
  </si>
  <si>
    <t>Stand 08.2023</t>
  </si>
  <si>
    <t xml:space="preserve">Haftungsausschluss: Das Niedersächsische Landesgesundheitsamt (NLGA) (Anbieter) übernimmt keinerlei Gewähr für die Aktualität, Korrektheit, </t>
  </si>
  <si>
    <t xml:space="preserve">Vollständigkeit oder Qualität der bereitgestellten Informationen. Haftungsansprüche gegen den Anbieter, welche sich auf Schäden materieller </t>
  </si>
  <si>
    <t xml:space="preserve">oder ideeller Art beziehen, die durch die Nutzung oder Nichtnutzung der dargebotenen Informationen bzw. durch die Nutzung fehlerhafter und </t>
  </si>
  <si>
    <t xml:space="preserve">unvollständiger Informationen verursacht wurden, sind grundsätzlich ausgeschlossen, sofern seitens des Anbieters kein nachweislich vorsätzliches </t>
  </si>
  <si>
    <t xml:space="preserve">oder grob fahrlässiges Verschulden vorliegt. Alle Angebote sind freibleibend und unverbindlich. Der Anbieter behält es sich ausdrücklich vor, </t>
  </si>
  <si>
    <t xml:space="preserve">Teile der Seiten oder das gesamte Angebot ohne gesonderte Ankündigung zu verändern, zu ergänzen, zu löschen oder die Veröffentlichung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</si>
</sst>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sz val="8"/>
      <color theme="1"/>
      <name val="Calibri"/>
      <family val="2"/>
      <scheme val="minor"/>
    </font>
    <font>
      <b/>
      <sz val="18"/>
      <color theme="1"/>
      <name val="Calibri"/>
      <family val="2"/>
      <scheme val="minor"/>
    </font>
    <font>
      <b/>
      <sz val="20"/>
      <color theme="1"/>
      <name val="Calibri"/>
      <family val="2"/>
      <scheme val="minor"/>
    </font>
    <font>
      <sz val="8"/>
      <color rgb="FF000000"/>
      <name val="Tahoma"/>
      <family val="2"/>
    </font>
    <font>
      <i/>
      <sz val="11"/>
      <color theme="1"/>
      <name val="Calibri"/>
      <family val="2"/>
      <scheme val="minor"/>
    </font>
    <font>
      <b/>
      <sz val="12"/>
      <color theme="1"/>
      <name val="Calibri"/>
      <family val="2"/>
      <scheme val="minor"/>
    </font>
    <font>
      <u val="single"/>
      <sz val="11"/>
      <color theme="1"/>
      <name val="Calibri"/>
      <family val="2"/>
      <scheme val="minor"/>
    </font>
    <font>
      <sz val="11"/>
      <color theme="1"/>
      <name val="Calibri"/>
      <family val="2"/>
    </font>
    <font>
      <b/>
      <sz val="9"/>
      <name val="Calibri"/>
      <family val="2"/>
      <scheme val="minor"/>
    </font>
    <font>
      <b/>
      <u val="single"/>
      <sz val="12"/>
      <color theme="1"/>
      <name val="Calibri"/>
      <family val="2"/>
    </font>
    <font>
      <b/>
      <u val="single"/>
      <sz val="11"/>
      <color theme="1"/>
      <name val="+mn-cs"/>
      <family val="2"/>
    </font>
    <font>
      <sz val="11"/>
      <color theme="1"/>
      <name val="+mn-cs"/>
      <family val="2"/>
    </font>
    <font>
      <b/>
      <sz val="11"/>
      <color theme="1"/>
      <name val="+mn-cs"/>
      <family val="2"/>
    </font>
    <font>
      <sz val="9"/>
      <color theme="1"/>
      <name val="+mn-cs"/>
      <family val="2"/>
    </font>
    <font>
      <u val="single"/>
      <sz val="11"/>
      <color theme="1"/>
      <name val="+mn-cs"/>
      <family val="2"/>
    </font>
  </fonts>
  <fills count="8">
    <fill>
      <patternFill/>
    </fill>
    <fill>
      <patternFill patternType="gray125"/>
    </fill>
    <fill>
      <patternFill patternType="solid">
        <fgColor theme="0"/>
        <bgColor indexed="64"/>
      </patternFill>
    </fill>
    <fill>
      <patternFill patternType="solid">
        <fgColor theme="8" tint="0.7999799847602844"/>
        <bgColor indexed="64"/>
      </patternFill>
    </fill>
    <fill>
      <patternFill patternType="solid">
        <fgColor rgb="FFF6F9FC"/>
        <bgColor indexed="64"/>
      </patternFill>
    </fill>
    <fill>
      <patternFill patternType="solid">
        <fgColor rgb="FFF7F9F1"/>
        <bgColor indexed="64"/>
      </patternFill>
    </fill>
    <fill>
      <patternFill patternType="solid">
        <fgColor theme="6" tint="0.7999799847602844"/>
        <bgColor indexed="64"/>
      </patternFill>
    </fill>
    <fill>
      <patternFill patternType="solid">
        <fgColor theme="0" tint="-0.1499900072813034"/>
        <bgColor indexed="64"/>
      </patternFill>
    </fill>
  </fills>
  <borders count="47">
    <border>
      <left/>
      <right/>
      <top/>
      <bottom/>
      <diagonal/>
    </border>
    <border>
      <left style="thin"/>
      <right/>
      <top style="thin"/>
      <bottom style="thin"/>
    </border>
    <border>
      <left/>
      <right/>
      <top style="thin"/>
      <bottom style="thin"/>
    </border>
    <border>
      <left/>
      <right style="thin"/>
      <top style="thin"/>
      <bottom style="thin"/>
    </border>
    <border>
      <left/>
      <right/>
      <top/>
      <bottom style="thin"/>
    </border>
    <border>
      <left/>
      <right/>
      <top/>
      <bottom style="medium"/>
    </border>
    <border>
      <left/>
      <right/>
      <top style="thin"/>
      <bottom style="medium"/>
    </border>
    <border>
      <left/>
      <right/>
      <top style="thin"/>
      <bottom/>
    </border>
    <border>
      <left style="thin"/>
      <right/>
      <top/>
      <bottom style="thin"/>
    </border>
    <border>
      <left style="thin"/>
      <right/>
      <top style="thin"/>
      <bottom/>
    </border>
    <border>
      <left style="thin"/>
      <right style="thin"/>
      <top style="thin"/>
      <bottom/>
    </border>
    <border>
      <left style="thin"/>
      <right style="thin"/>
      <top/>
      <bottom style="thin"/>
    </border>
    <border>
      <left/>
      <right style="thin"/>
      <top/>
      <bottom style="thin"/>
    </border>
    <border>
      <left style="thin"/>
      <right style="thin"/>
      <top style="thin"/>
      <bottom style="thin"/>
    </border>
    <border>
      <left style="thin"/>
      <right style="thin"/>
      <top style="thin"/>
      <bottom style="medium"/>
    </border>
    <border>
      <left style="thin"/>
      <right/>
      <top/>
      <bottom/>
    </border>
    <border>
      <left/>
      <right/>
      <top/>
      <bottom style="thin">
        <color theme="0" tint="-0.04997999966144562"/>
      </bottom>
    </border>
    <border>
      <left style="thin">
        <color theme="0" tint="-0.24993999302387238"/>
      </left>
      <right style="thin">
        <color theme="0" tint="-0.24993999302387238"/>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right/>
      <top style="medium">
        <color theme="0" tint="-0.3499799966812134"/>
      </top>
      <bottom/>
    </border>
    <border>
      <left style="thin">
        <color theme="0" tint="-0.24993999302387238"/>
      </left>
      <right style="thin">
        <color theme="0" tint="-0.24993999302387238"/>
      </right>
      <top style="medium">
        <color theme="0" tint="-0.3499799966812134"/>
      </top>
      <bottom style="thin">
        <color theme="0" tint="-0.24993999302387238"/>
      </bottom>
    </border>
    <border>
      <left style="thin">
        <color theme="0" tint="-0.24993999302387238"/>
      </left>
      <right style="medium">
        <color theme="0" tint="-0.3499799966812134"/>
      </right>
      <top style="medium">
        <color theme="0" tint="-0.3499799966812134"/>
      </top>
      <bottom style="thin">
        <color theme="0" tint="-0.24993999302387238"/>
      </bottom>
    </border>
    <border>
      <left style="medium">
        <color theme="0" tint="-0.3499799966812134"/>
      </left>
      <right/>
      <top style="thin">
        <color theme="0" tint="-0.24993999302387238"/>
      </top>
      <bottom style="thin">
        <color theme="0" tint="-0.24993999302387238"/>
      </bottom>
    </border>
    <border>
      <left style="thin">
        <color theme="0" tint="-0.24993999302387238"/>
      </left>
      <right style="medium">
        <color theme="0" tint="-0.3499799966812134"/>
      </right>
      <top style="thin">
        <color theme="0" tint="-0.24993999302387238"/>
      </top>
      <bottom style="thin">
        <color theme="0" tint="-0.24993999302387238"/>
      </bottom>
    </border>
    <border>
      <left style="medium">
        <color theme="0" tint="-0.3499799966812134"/>
      </left>
      <right/>
      <top/>
      <bottom style="medium">
        <color theme="0" tint="-0.3499799966812134"/>
      </bottom>
    </border>
    <border>
      <left/>
      <right style="thin">
        <color theme="0" tint="-0.149959996342659"/>
      </right>
      <top/>
      <bottom style="medium">
        <color theme="0" tint="-0.3499799966812134"/>
      </bottom>
    </border>
    <border>
      <left/>
      <right/>
      <top/>
      <bottom style="medium">
        <color theme="0" tint="-0.3499799966812134"/>
      </bottom>
    </border>
    <border>
      <left style="thin">
        <color theme="0" tint="-0.24993999302387238"/>
      </left>
      <right style="thin">
        <color theme="0" tint="-0.24993999302387238"/>
      </right>
      <top style="thin">
        <color theme="0" tint="-0.24993999302387238"/>
      </top>
      <bottom style="medium">
        <color theme="0" tint="-0.3499799966812134"/>
      </bottom>
    </border>
    <border>
      <left style="thin">
        <color theme="0" tint="-0.24993999302387238"/>
      </left>
      <right style="medium">
        <color theme="0" tint="-0.3499799966812134"/>
      </right>
      <top style="thin">
        <color theme="0" tint="-0.24993999302387238"/>
      </top>
      <bottom style="medium">
        <color theme="0" tint="-0.3499799966812134"/>
      </bottom>
    </border>
    <border>
      <left style="medium">
        <color theme="0" tint="-0.3499799966812134"/>
      </left>
      <right/>
      <top style="medium">
        <color theme="0" tint="-0.3499799966812134"/>
      </top>
      <bottom/>
    </border>
    <border>
      <left style="thin">
        <color theme="0" tint="-0.149959996342659"/>
      </left>
      <right/>
      <top/>
      <bottom/>
    </border>
    <border>
      <left/>
      <right style="thin">
        <color theme="0" tint="-0.149959996342659"/>
      </right>
      <top/>
      <bottom/>
    </border>
    <border>
      <left style="thin">
        <color theme="0" tint="-0.24993999302387238"/>
      </left>
      <right style="thin">
        <color theme="0" tint="-0.24993999302387238"/>
      </right>
      <top/>
      <bottom/>
    </border>
    <border>
      <left style="thin">
        <color theme="0" tint="-0.3499799966812134"/>
      </left>
      <right/>
      <top style="thin">
        <color theme="0" tint="-0.3499799966812134"/>
      </top>
      <bottom style="thin">
        <color theme="0" tint="-0.149959996342659"/>
      </bottom>
    </border>
    <border>
      <left/>
      <right style="thin">
        <color theme="0" tint="-0.149959996342659"/>
      </right>
      <top style="thin">
        <color theme="0" tint="-0.3499799966812134"/>
      </top>
      <bottom style="thin">
        <color theme="0" tint="-0.149959996342659"/>
      </bottom>
    </border>
    <border>
      <left/>
      <right/>
      <top style="thin">
        <color theme="0" tint="-0.3499799966812134"/>
      </top>
      <bottom/>
    </border>
    <border>
      <left style="thin">
        <color theme="0" tint="-0.24993999302387238"/>
      </left>
      <right style="thin">
        <color theme="0" tint="-0.24993999302387238"/>
      </right>
      <top style="thin">
        <color theme="0" tint="-0.3499799966812134"/>
      </top>
      <bottom style="thin">
        <color theme="0" tint="-0.24993999302387238"/>
      </bottom>
    </border>
    <border>
      <left style="thin">
        <color theme="0" tint="-0.24993999302387238"/>
      </left>
      <right style="thin">
        <color theme="0" tint="-0.3499799966812134"/>
      </right>
      <top style="thin">
        <color theme="0" tint="-0.3499799966812134"/>
      </top>
      <bottom style="thin">
        <color theme="0" tint="-0.24993999302387238"/>
      </bottom>
    </border>
    <border>
      <left style="thin">
        <color theme="0" tint="-0.3499799966812134"/>
      </left>
      <right/>
      <top/>
      <bottom style="thin"/>
    </border>
    <border>
      <left style="thin">
        <color theme="0" tint="-0.24993999302387238"/>
      </left>
      <right style="thin">
        <color theme="0" tint="-0.3499799966812134"/>
      </right>
      <top style="thin">
        <color theme="0" tint="-0.24993999302387238"/>
      </top>
      <bottom style="thin">
        <color theme="0" tint="-0.24993999302387238"/>
      </bottom>
    </border>
    <border>
      <left style="thin">
        <color theme="0" tint="-0.3499799966812134"/>
      </left>
      <right/>
      <top style="thin"/>
      <bottom style="thin"/>
    </border>
    <border>
      <left style="thin">
        <color theme="0" tint="-0.3499799966812134"/>
      </left>
      <right/>
      <top/>
      <bottom/>
    </border>
    <border>
      <left style="thin">
        <color theme="0" tint="-0.3499799966812134"/>
      </left>
      <right/>
      <top style="thin"/>
      <bottom/>
    </border>
    <border>
      <left style="thin">
        <color theme="0" tint="-0.3499799966812134"/>
      </left>
      <right/>
      <top/>
      <bottom style="thin">
        <color theme="0" tint="-0.3499799966812134"/>
      </bottom>
    </border>
    <border>
      <left/>
      <right/>
      <top/>
      <bottom style="thin">
        <color theme="0" tint="-0.3499799966812134"/>
      </bottom>
    </border>
    <border>
      <left style="thin">
        <color theme="0" tint="-0.24993999302387238"/>
      </left>
      <right style="thin">
        <color theme="0" tint="-0.24993999302387238"/>
      </right>
      <top style="thin">
        <color theme="0" tint="-0.24993999302387238"/>
      </top>
      <bottom style="thin">
        <color theme="0" tint="-0.3499799966812134"/>
      </bottom>
    </border>
    <border>
      <left/>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2">
    <xf numFmtId="0" fontId="0" fillId="0" borderId="0" xfId="0"/>
    <xf numFmtId="0" fontId="3" fillId="0" borderId="0" xfId="0" applyFont="1"/>
    <xf numFmtId="0" fontId="2" fillId="0" borderId="0" xfId="0" applyFont="1"/>
    <xf numFmtId="0" fontId="3" fillId="2" borderId="0" xfId="0" applyFont="1" applyFill="1"/>
    <xf numFmtId="0" fontId="0" fillId="2" borderId="0" xfId="0" applyFill="1"/>
    <xf numFmtId="0" fontId="2" fillId="2" borderId="0" xfId="0" applyFont="1" applyFill="1"/>
    <xf numFmtId="0" fontId="2" fillId="2" borderId="0" xfId="0" applyFont="1" applyFill="1" applyBorder="1"/>
    <xf numFmtId="0" fontId="0" fillId="2" borderId="0" xfId="0" applyFill="1" applyBorder="1"/>
    <xf numFmtId="0" fontId="0" fillId="2" borderId="1" xfId="0" applyFill="1" applyBorder="1"/>
    <xf numFmtId="0" fontId="0" fillId="2" borderId="2" xfId="0" applyFill="1" applyBorder="1"/>
    <xf numFmtId="0" fontId="0" fillId="2" borderId="3" xfId="0" applyFill="1" applyBorder="1"/>
    <xf numFmtId="0" fontId="0" fillId="2" borderId="1" xfId="0" applyFill="1" applyBorder="1" applyAlignment="1">
      <alignment horizontal="right"/>
    </xf>
    <xf numFmtId="0" fontId="0" fillId="2" borderId="0" xfId="0" applyFont="1" applyFill="1" applyBorder="1" applyAlignment="1">
      <alignment horizontal="center"/>
    </xf>
    <xf numFmtId="0" fontId="0" fillId="2" borderId="4" xfId="0" applyFill="1" applyBorder="1"/>
    <xf numFmtId="0" fontId="2" fillId="2" borderId="5" xfId="0" applyFont="1" applyFill="1" applyBorder="1"/>
    <xf numFmtId="0" fontId="2" fillId="2" borderId="4" xfId="0" applyFont="1" applyFill="1" applyBorder="1"/>
    <xf numFmtId="0" fontId="2" fillId="2" borderId="6" xfId="0" applyFont="1" applyFill="1" applyBorder="1"/>
    <xf numFmtId="0" fontId="0" fillId="2" borderId="0" xfId="0" applyFill="1" applyBorder="1" applyAlignment="1">
      <alignment horizontal="right"/>
    </xf>
    <xf numFmtId="0" fontId="0" fillId="2" borderId="0" xfId="0" applyFill="1" applyBorder="1" applyProtection="1">
      <protection locked="0"/>
    </xf>
    <xf numFmtId="0" fontId="0" fillId="2" borderId="0" xfId="0" applyFill="1" applyBorder="1" applyAlignment="1">
      <alignment horizontal="left"/>
    </xf>
    <xf numFmtId="0" fontId="0" fillId="2" borderId="7" xfId="0" applyFill="1" applyBorder="1"/>
    <xf numFmtId="0" fontId="0" fillId="2" borderId="0" xfId="0" applyFont="1" applyFill="1"/>
    <xf numFmtId="0" fontId="2" fillId="0" borderId="0" xfId="0" applyFont="1" applyAlignment="1">
      <alignment horizontal="right"/>
    </xf>
    <xf numFmtId="164" fontId="2" fillId="0" borderId="0" xfId="0" applyNumberFormat="1" applyFont="1"/>
    <xf numFmtId="164" fontId="0" fillId="0" borderId="0" xfId="0" applyNumberFormat="1"/>
    <xf numFmtId="0" fontId="2" fillId="2" borderId="0" xfId="0" applyFont="1" applyFill="1" applyAlignment="1">
      <alignment horizontal="center"/>
    </xf>
    <xf numFmtId="0" fontId="0" fillId="2" borderId="8" xfId="0" applyFill="1" applyBorder="1"/>
    <xf numFmtId="0" fontId="0" fillId="2" borderId="9" xfId="0" applyFill="1" applyBorder="1"/>
    <xf numFmtId="0" fontId="0" fillId="3" borderId="0" xfId="0" applyFill="1"/>
    <xf numFmtId="0" fontId="6" fillId="3" borderId="0" xfId="0" applyFont="1" applyFill="1"/>
    <xf numFmtId="0" fontId="2" fillId="3" borderId="0" xfId="0" applyFont="1" applyFill="1"/>
    <xf numFmtId="0" fontId="2" fillId="3" borderId="10" xfId="0" applyFont="1" applyFill="1" applyBorder="1" applyAlignment="1">
      <alignment horizontal="right"/>
    </xf>
    <xf numFmtId="0" fontId="0" fillId="3" borderId="7" xfId="0" applyFill="1" applyBorder="1"/>
    <xf numFmtId="0" fontId="4" fillId="3" borderId="11" xfId="0" applyFont="1" applyFill="1" applyBorder="1" applyAlignment="1">
      <alignment horizontal="right" wrapText="1"/>
    </xf>
    <xf numFmtId="0" fontId="0" fillId="3" borderId="4" xfId="0" applyFill="1" applyBorder="1"/>
    <xf numFmtId="0" fontId="0" fillId="3" borderId="12" xfId="0" applyFill="1" applyBorder="1"/>
    <xf numFmtId="0" fontId="0" fillId="3" borderId="0" xfId="0" applyFill="1" applyBorder="1" applyAlignment="1">
      <alignment horizontal="left"/>
    </xf>
    <xf numFmtId="0" fontId="0" fillId="3" borderId="10" xfId="0" applyFill="1" applyBorder="1" applyAlignment="1">
      <alignment horizontal="right"/>
    </xf>
    <xf numFmtId="0" fontId="0" fillId="3" borderId="10" xfId="0" applyFill="1" applyBorder="1" applyAlignment="1">
      <alignment horizontal="center"/>
    </xf>
    <xf numFmtId="0" fontId="0" fillId="3" borderId="10" xfId="0" applyFill="1" applyBorder="1"/>
    <xf numFmtId="0" fontId="0" fillId="3" borderId="11" xfId="0" applyFill="1" applyBorder="1" applyAlignment="1">
      <alignment horizontal="right"/>
    </xf>
    <xf numFmtId="0" fontId="0" fillId="3" borderId="11" xfId="0" applyFill="1" applyBorder="1"/>
    <xf numFmtId="0" fontId="0" fillId="3" borderId="0" xfId="0" applyFill="1" applyAlignment="1">
      <alignment horizontal="right"/>
    </xf>
    <xf numFmtId="0" fontId="0" fillId="3" borderId="0" xfId="0" applyFill="1" applyAlignment="1">
      <alignment horizontal="center"/>
    </xf>
    <xf numFmtId="0" fontId="2" fillId="3" borderId="0" xfId="0" applyFont="1" applyFill="1" applyBorder="1" applyAlignment="1">
      <alignment horizontal="left"/>
    </xf>
    <xf numFmtId="0" fontId="0" fillId="3" borderId="0" xfId="0" applyFont="1" applyFill="1" applyBorder="1" applyAlignment="1">
      <alignment horizontal="left"/>
    </xf>
    <xf numFmtId="0" fontId="0" fillId="3" borderId="10" xfId="0" applyFont="1" applyFill="1" applyBorder="1" applyAlignment="1">
      <alignment horizontal="right"/>
    </xf>
    <xf numFmtId="0" fontId="0" fillId="3" borderId="9" xfId="0" applyFill="1" applyBorder="1"/>
    <xf numFmtId="0" fontId="0" fillId="3" borderId="8" xfId="0" applyFill="1" applyBorder="1"/>
    <xf numFmtId="0" fontId="5" fillId="3" borderId="5" xfId="0" applyFont="1" applyFill="1" applyBorder="1"/>
    <xf numFmtId="0" fontId="2" fillId="3" borderId="5" xfId="0" applyFont="1" applyFill="1" applyBorder="1"/>
    <xf numFmtId="0" fontId="0" fillId="3" borderId="13" xfId="0" applyFill="1" applyBorder="1" applyProtection="1">
      <protection locked="0"/>
    </xf>
    <xf numFmtId="0" fontId="0" fillId="3" borderId="13" xfId="0" applyFill="1" applyBorder="1" applyProtection="1" quotePrefix="1">
      <protection locked="0"/>
    </xf>
    <xf numFmtId="0" fontId="2" fillId="3" borderId="14" xfId="0" applyFont="1" applyFill="1" applyBorder="1" applyProtection="1">
      <protection locked="0"/>
    </xf>
    <xf numFmtId="0" fontId="0" fillId="2" borderId="15" xfId="0" applyFill="1" applyBorder="1"/>
    <xf numFmtId="0" fontId="0" fillId="0" borderId="0" xfId="0" applyFont="1"/>
    <xf numFmtId="0" fontId="0" fillId="0" borderId="0" xfId="0" applyBorder="1"/>
    <xf numFmtId="0" fontId="0" fillId="0" borderId="1" xfId="0" applyBorder="1"/>
    <xf numFmtId="0" fontId="0" fillId="3" borderId="1" xfId="0" applyFill="1" applyBorder="1" applyProtection="1" quotePrefix="1">
      <protection locked="0"/>
    </xf>
    <xf numFmtId="0" fontId="0" fillId="3" borderId="1" xfId="0" applyFill="1" applyBorder="1" applyProtection="1">
      <protection locked="0"/>
    </xf>
    <xf numFmtId="0" fontId="0" fillId="0" borderId="0" xfId="0" applyAlignment="1">
      <alignment vertical="top"/>
    </xf>
    <xf numFmtId="0" fontId="8" fillId="0" borderId="0" xfId="0" applyFont="1" applyAlignment="1">
      <alignment vertical="top"/>
    </xf>
    <xf numFmtId="0" fontId="8" fillId="0" borderId="0" xfId="0" applyFont="1"/>
    <xf numFmtId="0" fontId="0" fillId="0" borderId="16" xfId="0" applyBorder="1"/>
    <xf numFmtId="0" fontId="0" fillId="4" borderId="17" xfId="0" applyFill="1" applyBorder="1"/>
    <xf numFmtId="2" fontId="0" fillId="4" borderId="17" xfId="0" applyNumberFormat="1" applyFill="1" applyBorder="1"/>
    <xf numFmtId="2" fontId="2" fillId="4" borderId="17" xfId="0" applyNumberFormat="1" applyFont="1" applyFill="1" applyBorder="1"/>
    <xf numFmtId="0" fontId="0" fillId="0" borderId="18" xfId="0" applyBorder="1"/>
    <xf numFmtId="0" fontId="0" fillId="0" borderId="18" xfId="0" applyFont="1" applyBorder="1"/>
    <xf numFmtId="0" fontId="0" fillId="0" borderId="19" xfId="0" applyBorder="1"/>
    <xf numFmtId="0" fontId="2" fillId="4" borderId="20" xfId="0" applyFont="1" applyFill="1" applyBorder="1"/>
    <xf numFmtId="0" fontId="2" fillId="5" borderId="21" xfId="0" applyFont="1" applyFill="1" applyBorder="1"/>
    <xf numFmtId="0" fontId="0" fillId="0" borderId="22" xfId="0" applyBorder="1"/>
    <xf numFmtId="0" fontId="0" fillId="5" borderId="23" xfId="0" applyFill="1" applyBorder="1"/>
    <xf numFmtId="0" fontId="0" fillId="2" borderId="22" xfId="0" applyFill="1" applyBorder="1"/>
    <xf numFmtId="0" fontId="0" fillId="6" borderId="22" xfId="0" applyFill="1" applyBorder="1" applyAlignment="1">
      <alignment horizontal="center"/>
    </xf>
    <xf numFmtId="0" fontId="0" fillId="0" borderId="24" xfId="0" applyBorder="1"/>
    <xf numFmtId="0" fontId="0" fillId="0" borderId="25" xfId="0" applyBorder="1"/>
    <xf numFmtId="0" fontId="2" fillId="0" borderId="26" xfId="0" applyFont="1" applyBorder="1" applyAlignment="1">
      <alignment horizontal="right"/>
    </xf>
    <xf numFmtId="0" fontId="2" fillId="4" borderId="27" xfId="0" applyFont="1" applyFill="1" applyBorder="1"/>
    <xf numFmtId="0" fontId="2" fillId="5" borderId="28" xfId="0" applyFont="1" applyFill="1" applyBorder="1"/>
    <xf numFmtId="0" fontId="2" fillId="0" borderId="29" xfId="0" applyFont="1" applyBorder="1"/>
    <xf numFmtId="0" fontId="0" fillId="0" borderId="30" xfId="0" applyBorder="1"/>
    <xf numFmtId="0" fontId="0" fillId="0" borderId="31" xfId="0" applyBorder="1"/>
    <xf numFmtId="0" fontId="2" fillId="4" borderId="32" xfId="0" applyFont="1" applyFill="1" applyBorder="1"/>
    <xf numFmtId="0" fontId="0" fillId="5" borderId="32" xfId="0" applyFill="1" applyBorder="1"/>
    <xf numFmtId="0" fontId="2" fillId="0" borderId="0" xfId="0" applyFont="1" applyBorder="1" applyAlignment="1">
      <alignment horizontal="right"/>
    </xf>
    <xf numFmtId="0" fontId="2" fillId="0" borderId="0" xfId="0" applyFont="1" applyBorder="1"/>
    <xf numFmtId="0" fontId="2" fillId="0" borderId="33" xfId="0" applyFont="1" applyBorder="1"/>
    <xf numFmtId="0" fontId="0" fillId="0" borderId="34" xfId="0" applyBorder="1"/>
    <xf numFmtId="0" fontId="0" fillId="0" borderId="35" xfId="0" applyBorder="1"/>
    <xf numFmtId="0" fontId="2" fillId="4" borderId="36" xfId="0" applyFont="1" applyFill="1" applyBorder="1"/>
    <xf numFmtId="0" fontId="2" fillId="5" borderId="37" xfId="0" applyFont="1" applyFill="1" applyBorder="1"/>
    <xf numFmtId="0" fontId="0" fillId="2" borderId="38" xfId="0" applyFill="1" applyBorder="1"/>
    <xf numFmtId="2" fontId="0" fillId="5" borderId="39" xfId="0" applyNumberFormat="1" applyFill="1" applyBorder="1"/>
    <xf numFmtId="0" fontId="0" fillId="2" borderId="40" xfId="0" applyFill="1" applyBorder="1"/>
    <xf numFmtId="0" fontId="0" fillId="0" borderId="40" xfId="0" applyBorder="1"/>
    <xf numFmtId="0" fontId="0" fillId="2" borderId="41" xfId="0" applyFill="1" applyBorder="1"/>
    <xf numFmtId="0" fontId="0" fillId="2" borderId="42" xfId="0" applyFill="1" applyBorder="1"/>
    <xf numFmtId="0" fontId="0" fillId="2" borderId="40" xfId="0" applyFill="1" applyBorder="1" applyAlignment="1">
      <alignment horizontal="right"/>
    </xf>
    <xf numFmtId="0" fontId="0" fillId="0" borderId="41" xfId="0" applyBorder="1"/>
    <xf numFmtId="2" fontId="2" fillId="5" borderId="39" xfId="0" applyNumberFormat="1" applyFont="1" applyFill="1" applyBorder="1"/>
    <xf numFmtId="0" fontId="0" fillId="5" borderId="39" xfId="0" applyFill="1" applyBorder="1"/>
    <xf numFmtId="0" fontId="0" fillId="0" borderId="43" xfId="0" applyBorder="1"/>
    <xf numFmtId="0" fontId="0" fillId="0" borderId="44" xfId="0" applyBorder="1"/>
    <xf numFmtId="0" fontId="2" fillId="0" borderId="44" xfId="0" applyFont="1" applyBorder="1" applyAlignment="1">
      <alignment horizontal="right"/>
    </xf>
    <xf numFmtId="0" fontId="0" fillId="4" borderId="45" xfId="0" applyFill="1" applyBorder="1"/>
    <xf numFmtId="0" fontId="9" fillId="0" borderId="0" xfId="0" applyFont="1"/>
    <xf numFmtId="0" fontId="0" fillId="3" borderId="46" xfId="0" applyFill="1" applyBorder="1" applyProtection="1">
      <protection hidden="1"/>
    </xf>
    <xf numFmtId="164" fontId="0" fillId="3" borderId="46" xfId="0" applyNumberFormat="1" applyFill="1" applyBorder="1" applyProtection="1">
      <protection hidden="1"/>
    </xf>
    <xf numFmtId="0" fontId="0" fillId="3" borderId="11" xfId="0" applyFill="1" applyBorder="1" applyProtection="1">
      <protection hidden="1"/>
    </xf>
    <xf numFmtId="0" fontId="6" fillId="3" borderId="5" xfId="0" applyFont="1" applyFill="1" applyBorder="1" applyProtection="1">
      <protection hidden="1"/>
    </xf>
    <xf numFmtId="0" fontId="0" fillId="3" borderId="11" xfId="0" applyFill="1" applyBorder="1" applyAlignment="1" applyProtection="1">
      <alignment horizontal="center"/>
      <protection hidden="1"/>
    </xf>
    <xf numFmtId="0" fontId="0" fillId="2" borderId="1" xfId="0" applyFill="1" applyBorder="1" applyProtection="1">
      <protection/>
    </xf>
    <xf numFmtId="0" fontId="0" fillId="2" borderId="2" xfId="0" applyFill="1" applyBorder="1" applyProtection="1">
      <protection/>
    </xf>
    <xf numFmtId="0" fontId="2" fillId="2" borderId="5" xfId="0" applyFont="1" applyFill="1" applyBorder="1" applyProtection="1">
      <protection hidden="1"/>
    </xf>
    <xf numFmtId="0" fontId="2" fillId="2" borderId="4" xfId="0" applyFont="1" applyFill="1" applyBorder="1" applyProtection="1">
      <protection hidden="1"/>
    </xf>
    <xf numFmtId="0" fontId="2" fillId="2" borderId="6" xfId="0" applyFont="1" applyFill="1" applyBorder="1" applyProtection="1">
      <protection hidden="1"/>
    </xf>
    <xf numFmtId="0" fontId="0" fillId="0" borderId="0" xfId="0" applyAlignment="1">
      <alignment/>
    </xf>
    <xf numFmtId="0" fontId="9" fillId="7" borderId="0" xfId="0" applyFont="1" applyFill="1"/>
    <xf numFmtId="0" fontId="2" fillId="7" borderId="0" xfId="0" applyFont="1" applyFill="1"/>
    <xf numFmtId="0" fontId="2" fillId="7" borderId="0" xfId="0" applyFont="1" applyFill="1" applyBorder="1"/>
    <xf numFmtId="0" fontId="0" fillId="7" borderId="5" xfId="0" applyFont="1" applyFill="1" applyBorder="1"/>
    <xf numFmtId="0" fontId="0" fillId="7" borderId="5" xfId="0" applyFill="1" applyBorder="1"/>
    <xf numFmtId="0" fontId="2" fillId="7" borderId="5" xfId="0" applyFont="1" applyFill="1" applyBorder="1" applyAlignment="1">
      <alignment horizontal="center"/>
    </xf>
    <xf numFmtId="0" fontId="0" fillId="7" borderId="0" xfId="0" applyFill="1" applyBorder="1" applyAlignment="1">
      <alignment horizontal="left"/>
    </xf>
    <xf numFmtId="0" fontId="0" fillId="7" borderId="0" xfId="0" applyFont="1" applyFill="1"/>
    <xf numFmtId="0" fontId="0" fillId="7" borderId="0" xfId="0" applyFill="1"/>
    <xf numFmtId="0" fontId="0" fillId="7" borderId="0" xfId="0" applyFont="1" applyFill="1" applyBorder="1" applyAlignment="1">
      <alignment horizontal="center"/>
    </xf>
    <xf numFmtId="2" fontId="0" fillId="3" borderId="46" xfId="0" applyNumberFormat="1" applyFill="1" applyBorder="1" applyProtection="1">
      <protection hidden="1"/>
    </xf>
    <xf numFmtId="0" fontId="0" fillId="3" borderId="0" xfId="0" applyFill="1" applyProtection="1">
      <protection/>
    </xf>
    <xf numFmtId="0" fontId="6" fillId="3" borderId="0" xfId="0" applyFont="1" applyFill="1" applyProtection="1">
      <protection/>
    </xf>
    <xf numFmtId="0" fontId="2" fillId="3" borderId="0" xfId="0" applyFont="1" applyFill="1" applyProtection="1">
      <protection/>
    </xf>
    <xf numFmtId="0" fontId="2" fillId="3" borderId="10" xfId="0" applyFont="1" applyFill="1" applyBorder="1" applyAlignment="1" applyProtection="1">
      <alignment horizontal="right"/>
      <protection/>
    </xf>
    <xf numFmtId="0" fontId="0" fillId="3" borderId="7" xfId="0" applyFill="1" applyBorder="1" applyProtection="1">
      <protection/>
    </xf>
    <xf numFmtId="0" fontId="4" fillId="3" borderId="11" xfId="0" applyFont="1" applyFill="1" applyBorder="1" applyAlignment="1" applyProtection="1">
      <alignment horizontal="right" wrapText="1"/>
      <protection/>
    </xf>
    <xf numFmtId="0" fontId="0" fillId="3" borderId="4" xfId="0" applyFill="1" applyBorder="1" applyProtection="1">
      <protection/>
    </xf>
    <xf numFmtId="0" fontId="0" fillId="3" borderId="12" xfId="0" applyFill="1" applyBorder="1" applyProtection="1">
      <protection/>
    </xf>
    <xf numFmtId="0" fontId="0" fillId="3" borderId="9" xfId="0" applyFill="1" applyBorder="1" applyProtection="1">
      <protection/>
    </xf>
    <xf numFmtId="0" fontId="0" fillId="3" borderId="8" xfId="0" applyFill="1" applyBorder="1" applyProtection="1">
      <protection/>
    </xf>
    <xf numFmtId="0" fontId="0" fillId="3" borderId="0" xfId="0" applyFill="1" applyBorder="1" applyAlignment="1" applyProtection="1">
      <alignment horizontal="left"/>
      <protection/>
    </xf>
    <xf numFmtId="0" fontId="0" fillId="3" borderId="10" xfId="0" applyFill="1" applyBorder="1" applyAlignment="1" applyProtection="1">
      <alignment horizontal="right"/>
      <protection/>
    </xf>
    <xf numFmtId="0" fontId="0" fillId="3" borderId="10" xfId="0" applyFill="1" applyBorder="1" applyAlignment="1" applyProtection="1">
      <alignment horizontal="center"/>
      <protection/>
    </xf>
    <xf numFmtId="0" fontId="0" fillId="3" borderId="10" xfId="0" applyFill="1" applyBorder="1" applyProtection="1">
      <protection/>
    </xf>
    <xf numFmtId="0" fontId="0" fillId="3" borderId="11" xfId="0" applyFill="1" applyBorder="1" applyAlignment="1" applyProtection="1">
      <alignment horizontal="right"/>
      <protection/>
    </xf>
    <xf numFmtId="0" fontId="0" fillId="3" borderId="0" xfId="0" applyFill="1" applyAlignment="1" applyProtection="1">
      <alignment horizontal="right"/>
      <protection/>
    </xf>
    <xf numFmtId="0" fontId="0" fillId="3" borderId="0" xfId="0" applyFill="1" applyAlignment="1" applyProtection="1">
      <alignment horizontal="center"/>
      <protection/>
    </xf>
    <xf numFmtId="0" fontId="2" fillId="3" borderId="0" xfId="0" applyFont="1" applyFill="1" applyBorder="1" applyAlignment="1" applyProtection="1">
      <alignment horizontal="left"/>
      <protection/>
    </xf>
    <xf numFmtId="0" fontId="0" fillId="3" borderId="0" xfId="0" applyFont="1" applyFill="1" applyBorder="1" applyAlignment="1" applyProtection="1">
      <alignment horizontal="left"/>
      <protection/>
    </xf>
    <xf numFmtId="0" fontId="0" fillId="3" borderId="10" xfId="0" applyFont="1" applyFill="1" applyBorder="1" applyAlignment="1" applyProtection="1">
      <alignment horizontal="right"/>
      <protection/>
    </xf>
    <xf numFmtId="0" fontId="0" fillId="3" borderId="11" xfId="0" applyFill="1" applyBorder="1" applyProtection="1">
      <protection/>
    </xf>
    <xf numFmtId="0" fontId="0" fillId="3" borderId="0" xfId="0" applyFill="1" applyBorder="1" applyProtection="1">
      <protection/>
    </xf>
    <xf numFmtId="0" fontId="5" fillId="3" borderId="5" xfId="0" applyFont="1" applyFill="1" applyBorder="1" applyProtection="1">
      <protection/>
    </xf>
    <xf numFmtId="0" fontId="2" fillId="3" borderId="5" xfId="0" applyFont="1" applyFill="1" applyBorder="1" applyProtection="1">
      <protection/>
    </xf>
    <xf numFmtId="0" fontId="9" fillId="7" borderId="0" xfId="0" applyFont="1" applyFill="1" applyBorder="1" applyAlignment="1" applyProtection="1">
      <alignment horizontal="left"/>
      <protection/>
    </xf>
    <xf numFmtId="0" fontId="0" fillId="7" borderId="0" xfId="0" applyFill="1" applyBorder="1" applyProtection="1">
      <protection/>
    </xf>
    <xf numFmtId="0" fontId="0" fillId="7" borderId="0" xfId="0" applyFill="1" applyProtection="1">
      <protection/>
    </xf>
    <xf numFmtId="0" fontId="0" fillId="7" borderId="0" xfId="0" applyFill="1" applyBorder="1" applyAlignment="1" applyProtection="1">
      <alignment horizontal="left"/>
      <protection/>
    </xf>
    <xf numFmtId="0" fontId="0" fillId="2" borderId="0" xfId="0" applyFill="1" applyBorder="1" applyAlignment="1" applyProtection="1">
      <alignment horizontal="left"/>
      <protection/>
    </xf>
    <xf numFmtId="0" fontId="0" fillId="2" borderId="0" xfId="0" applyFill="1" applyBorder="1" applyProtection="1">
      <protection/>
    </xf>
    <xf numFmtId="0" fontId="0" fillId="2" borderId="0" xfId="0" applyFill="1" applyProtection="1">
      <protection/>
    </xf>
    <xf numFmtId="0" fontId="0" fillId="0" borderId="0" xfId="0" applyProtection="1">
      <protection/>
    </xf>
    <xf numFmtId="0" fontId="0" fillId="2" borderId="0" xfId="0" applyFill="1" applyAlignment="1" applyProtection="1">
      <alignment vertical="center"/>
      <protection/>
    </xf>
    <xf numFmtId="0" fontId="11" fillId="2" borderId="0" xfId="0" applyFont="1" applyFill="1" applyProtection="1">
      <protection/>
    </xf>
    <xf numFmtId="0" fontId="12" fillId="2" borderId="0" xfId="0" applyFont="1" applyFill="1" applyBorder="1" applyProtection="1">
      <protection locked="0"/>
    </xf>
    <xf numFmtId="0" fontId="2" fillId="7" borderId="0" xfId="0" applyFont="1" applyFill="1" applyBorder="1" applyAlignment="1">
      <alignment horizontal="left"/>
    </xf>
    <xf numFmtId="0" fontId="0" fillId="3" borderId="1"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1"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fmlaLink="Hilfsrechnungen!$B$12" lockText="1"/>
</file>

<file path=xl/ctrlProps/ctrlProp10.xml><?xml version="1.0" encoding="utf-8"?>
<formControlPr xmlns="http://schemas.microsoft.com/office/spreadsheetml/2009/9/main" objectType="CheckBox" fmlaLink="Hilfsrechnungen!$B$30" lockText="1"/>
</file>

<file path=xl/ctrlProps/ctrlProp11.xml><?xml version="1.0" encoding="utf-8"?>
<formControlPr xmlns="http://schemas.microsoft.com/office/spreadsheetml/2009/9/main" objectType="CheckBox" fmlaLink="Hilfsrechnungen!$B$35" lockText="1"/>
</file>

<file path=xl/ctrlProps/ctrlProp12.xml><?xml version="1.0" encoding="utf-8"?>
<formControlPr xmlns="http://schemas.microsoft.com/office/spreadsheetml/2009/9/main" objectType="CheckBox" fmlaLink="Hilfsrechnungen!$B$28" lockText="1"/>
</file>

<file path=xl/ctrlProps/ctrlProp13.xml><?xml version="1.0" encoding="utf-8"?>
<formControlPr xmlns="http://schemas.microsoft.com/office/spreadsheetml/2009/9/main" objectType="CheckBox" fmlaLink="Hilfsrechnungen!$B$42" lockText="1"/>
</file>

<file path=xl/ctrlProps/ctrlProp14.xml><?xml version="1.0" encoding="utf-8"?>
<formControlPr xmlns="http://schemas.microsoft.com/office/spreadsheetml/2009/9/main" objectType="CheckBox" fmlaLink="Hilfsrechnungen!$B$43" lockText="1"/>
</file>

<file path=xl/ctrlProps/ctrlProp15.xml><?xml version="1.0" encoding="utf-8"?>
<formControlPr xmlns="http://schemas.microsoft.com/office/spreadsheetml/2009/9/main" objectType="CheckBox" fmlaLink="Hilfsrechnungen!$B$41" lockText="1"/>
</file>

<file path=xl/ctrlProps/ctrlProp16.xml><?xml version="1.0" encoding="utf-8"?>
<formControlPr xmlns="http://schemas.microsoft.com/office/spreadsheetml/2009/9/main" objectType="CheckBox" fmlaLink="Hilfsrechnungen!$B$31" lockText="1"/>
</file>

<file path=xl/ctrlProps/ctrlProp17.xml><?xml version="1.0" encoding="utf-8"?>
<formControlPr xmlns="http://schemas.microsoft.com/office/spreadsheetml/2009/9/main" objectType="CheckBox" fmlaLink="Hilfsrechnungen!$B$2" lockText="1"/>
</file>

<file path=xl/ctrlProps/ctrlProp18.xml><?xml version="1.0" encoding="utf-8"?>
<formControlPr xmlns="http://schemas.microsoft.com/office/spreadsheetml/2009/9/main" objectType="CheckBox" fmlaLink="Hilfsrechnungen!$B$3" lockText="1"/>
</file>

<file path=xl/ctrlProps/ctrlProp19.xml><?xml version="1.0" encoding="utf-8"?>
<formControlPr xmlns="http://schemas.microsoft.com/office/spreadsheetml/2009/9/main" objectType="CheckBox" fmlaLink="Hilfsrechnungen!$B$4" lockText="1"/>
</file>

<file path=xl/ctrlProps/ctrlProp2.xml><?xml version="1.0" encoding="utf-8"?>
<formControlPr xmlns="http://schemas.microsoft.com/office/spreadsheetml/2009/9/main" objectType="CheckBox" fmlaLink="Hilfsrechnungen!$B$13" lockText="1"/>
</file>

<file path=xl/ctrlProps/ctrlProp20.xml><?xml version="1.0" encoding="utf-8"?>
<formControlPr xmlns="http://schemas.microsoft.com/office/spreadsheetml/2009/9/main" objectType="CheckBox" fmlaLink="Hilfsrechnungen!$B$5" lockText="1"/>
</file>

<file path=xl/ctrlProps/ctrlProp21.xml><?xml version="1.0" encoding="utf-8"?>
<formControlPr xmlns="http://schemas.microsoft.com/office/spreadsheetml/2009/9/main" objectType="CheckBox" fmlaLink="Hilfsrechnungen!$B$37" lockText="1"/>
</file>

<file path=xl/ctrlProps/ctrlProp22.xml><?xml version="1.0" encoding="utf-8"?>
<formControlPr xmlns="http://schemas.microsoft.com/office/spreadsheetml/2009/9/main" objectType="CheckBox" fmlaLink="Hilfsrechnungen!$B$40" lockText="1"/>
</file>

<file path=xl/ctrlProps/ctrlProp23.xml><?xml version="1.0" encoding="utf-8"?>
<formControlPr xmlns="http://schemas.microsoft.com/office/spreadsheetml/2009/9/main" objectType="CheckBox" fmlaLink="Hilfsrechnungen!$B$33" lockText="1"/>
</file>

<file path=xl/ctrlProps/ctrlProp24.xml><?xml version="1.0" encoding="utf-8"?>
<formControlPr xmlns="http://schemas.microsoft.com/office/spreadsheetml/2009/9/main" objectType="CheckBox" fmlaLink="Hilfsrechnungen!$B$38" lockText="1"/>
</file>

<file path=xl/ctrlProps/ctrlProp25.xml><?xml version="1.0" encoding="utf-8"?>
<formControlPr xmlns="http://schemas.microsoft.com/office/spreadsheetml/2009/9/main" objectType="CheckBox" fmlaLink="Hilfsrechnungen!$B$34" lockText="1"/>
</file>

<file path=xl/ctrlProps/ctrlProp26.xml><?xml version="1.0" encoding="utf-8"?>
<formControlPr xmlns="http://schemas.microsoft.com/office/spreadsheetml/2009/9/main" objectType="CheckBox" fmlaLink="Hilfsrechnungen!$B$29" lockText="1"/>
</file>

<file path=xl/ctrlProps/ctrlProp27.xml><?xml version="1.0" encoding="utf-8"?>
<formControlPr xmlns="http://schemas.microsoft.com/office/spreadsheetml/2009/9/main" objectType="CheckBox" fmlaLink="Hilfsrechnungen!$B$20" lockText="1"/>
</file>

<file path=xl/ctrlProps/ctrlProp28.xml><?xml version="1.0" encoding="utf-8"?>
<formControlPr xmlns="http://schemas.microsoft.com/office/spreadsheetml/2009/9/main" objectType="CheckBox" fmlaLink="Hilfsrechnungen!$B$23" lockText="1"/>
</file>

<file path=xl/ctrlProps/ctrlProp29.xml><?xml version="1.0" encoding="utf-8"?>
<formControlPr xmlns="http://schemas.microsoft.com/office/spreadsheetml/2009/9/main" objectType="CheckBox" fmlaLink="Hilfsrechnungen!$B$26" lockText="1"/>
</file>

<file path=xl/ctrlProps/ctrlProp3.xml><?xml version="1.0" encoding="utf-8"?>
<formControlPr xmlns="http://schemas.microsoft.com/office/spreadsheetml/2009/9/main" objectType="CheckBox" fmlaLink="Hilfsrechnungen!$B$16" lockText="1"/>
</file>

<file path=xl/ctrlProps/ctrlProp30.xml><?xml version="1.0" encoding="utf-8"?>
<formControlPr xmlns="http://schemas.microsoft.com/office/spreadsheetml/2009/9/main" objectType="CheckBox" fmlaLink="Hilfsrechnungen!$B$32" lockText="1"/>
</file>

<file path=xl/ctrlProps/ctrlProp31.xml><?xml version="1.0" encoding="utf-8"?>
<formControlPr xmlns="http://schemas.microsoft.com/office/spreadsheetml/2009/9/main" objectType="CheckBox" fmlaLink="Hilfsrechnungen!$B$36" lockText="1"/>
</file>

<file path=xl/ctrlProps/ctrlProp32.xml><?xml version="1.0" encoding="utf-8"?>
<formControlPr xmlns="http://schemas.microsoft.com/office/spreadsheetml/2009/9/main" objectType="CheckBox" fmlaLink="Hilfsrechnungen!$B$17" lockText="1"/>
</file>

<file path=xl/ctrlProps/ctrlProp33.xml><?xml version="1.0" encoding="utf-8"?>
<formControlPr xmlns="http://schemas.microsoft.com/office/spreadsheetml/2009/9/main" objectType="CheckBox" fmlaLink="Hilfsrechnungen!$B$18" lockText="1"/>
</file>

<file path=xl/ctrlProps/ctrlProp34.xml><?xml version="1.0" encoding="utf-8"?>
<formControlPr xmlns="http://schemas.microsoft.com/office/spreadsheetml/2009/9/main" objectType="CheckBox" fmlaLink="Hilfsrechnungen!$B$27" lockText="1"/>
</file>

<file path=xl/ctrlProps/ctrlProp35.xml><?xml version="1.0" encoding="utf-8"?>
<formControlPr xmlns="http://schemas.microsoft.com/office/spreadsheetml/2009/9/main" objectType="CheckBox" fmlaLink="Hilfsrechnungen!$B$6" lockText="1"/>
</file>

<file path=xl/ctrlProps/ctrlProp36.xml><?xml version="1.0" encoding="utf-8"?>
<formControlPr xmlns="http://schemas.microsoft.com/office/spreadsheetml/2009/9/main" objectType="CheckBox" fmlaLink="Hilfsrechnungen!$B$7" lockText="1"/>
</file>

<file path=xl/ctrlProps/ctrlProp37.xml><?xml version="1.0" encoding="utf-8"?>
<formControlPr xmlns="http://schemas.microsoft.com/office/spreadsheetml/2009/9/main" objectType="CheckBox" fmlaLink="Hilfsrechnungen!$B$8" lockText="1"/>
</file>

<file path=xl/ctrlProps/ctrlProp38.xml><?xml version="1.0" encoding="utf-8"?>
<formControlPr xmlns="http://schemas.microsoft.com/office/spreadsheetml/2009/9/main" objectType="CheckBox" fmlaLink="Hilfsrechnungen!$B$14" lockText="1"/>
</file>

<file path=xl/ctrlProps/ctrlProp4.xml><?xml version="1.0" encoding="utf-8"?>
<formControlPr xmlns="http://schemas.microsoft.com/office/spreadsheetml/2009/9/main" objectType="CheckBox" fmlaLink="Hilfsrechnungen!$B$15" lockText="1"/>
</file>

<file path=xl/ctrlProps/ctrlProp5.xml><?xml version="1.0" encoding="utf-8"?>
<formControlPr xmlns="http://schemas.microsoft.com/office/spreadsheetml/2009/9/main" objectType="CheckBox" fmlaLink="Hilfsrechnungen!$B$19" lockText="1"/>
</file>

<file path=xl/ctrlProps/ctrlProp6.xml><?xml version="1.0" encoding="utf-8"?>
<formControlPr xmlns="http://schemas.microsoft.com/office/spreadsheetml/2009/9/main" objectType="CheckBox" fmlaLink="Hilfsrechnungen!$B$21" lockText="1"/>
</file>

<file path=xl/ctrlProps/ctrlProp7.xml><?xml version="1.0" encoding="utf-8"?>
<formControlPr xmlns="http://schemas.microsoft.com/office/spreadsheetml/2009/9/main" objectType="CheckBox" fmlaLink="Hilfsrechnungen!$B$24" lockText="1"/>
</file>

<file path=xl/ctrlProps/ctrlProp8.xml><?xml version="1.0" encoding="utf-8"?>
<formControlPr xmlns="http://schemas.microsoft.com/office/spreadsheetml/2009/9/main" objectType="CheckBox" fmlaLink="Hilfsrechnungen!$B$22" lockText="1"/>
</file>

<file path=xl/ctrlProps/ctrlProp9.xml><?xml version="1.0" encoding="utf-8"?>
<formControlPr xmlns="http://schemas.microsoft.com/office/spreadsheetml/2009/9/main" objectType="CheckBox" fmlaLink="Hilfsrechnungen!$B$25" lockText="1"/>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7</xdr:col>
      <xdr:colOff>695325</xdr:colOff>
      <xdr:row>78</xdr:row>
      <xdr:rowOff>19050</xdr:rowOff>
    </xdr:to>
    <xdr:sp macro="" textlink="">
      <xdr:nvSpPr>
        <xdr:cNvPr id="2" name="Textfeld 1"/>
        <xdr:cNvSpPr txBox="1"/>
      </xdr:nvSpPr>
      <xdr:spPr>
        <a:xfrm>
          <a:off x="0" y="9525"/>
          <a:ext cx="6029325" cy="148685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1200" b="1" u="sng" baseline="0"/>
            <a:t>Handreichung zur Risikobewertung einer Berechnung des Bedarfs an Hygienepersonal</a:t>
          </a:r>
        </a:p>
        <a:p>
          <a:endParaRPr lang="de-DE" sz="1100" baseline="0"/>
        </a:p>
        <a:p>
          <a:r>
            <a:rPr lang="de-DE" sz="1100" b="1" u="sng">
              <a:solidFill>
                <a:schemeClr val="dk1"/>
              </a:solidFill>
              <a:effectLst/>
              <a:latin typeface="+mn-lt"/>
              <a:ea typeface="+mn-ea"/>
              <a:cs typeface="+mn-cs"/>
            </a:rPr>
            <a:t>Vorbemerkung:</a:t>
          </a:r>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Die vorliegende Handreichung soll eine Unterstützung bei der Berechnung des Hygienefachpersonal-Bedarfs in stationären Einrichtungen bieten. Sie stellt eine Berechnungshilfe dar und greift dabei die unterschiedlichen Aspekte der KRINKO-Empfehlung "Personelle und organisatorische Voraussetzungen zur Prävention nosokomialer Infektionen" (BGBl 2023 66:332-351) auf. </a:t>
          </a:r>
        </a:p>
        <a:p>
          <a:r>
            <a:rPr lang="de-DE" sz="1100">
              <a:solidFill>
                <a:schemeClr val="dk1"/>
              </a:solidFill>
              <a:effectLst/>
              <a:latin typeface="+mn-lt"/>
              <a:ea typeface="+mn-ea"/>
              <a:cs typeface="+mn-cs"/>
            </a:rPr>
            <a:t>Generell regt die KRINKO an, die Bewertung des Risikoprofils im Konsens von </a:t>
          </a:r>
        </a:p>
        <a:p>
          <a:r>
            <a:rPr lang="de-DE" sz="1100">
              <a:solidFill>
                <a:schemeClr val="dk1"/>
              </a:solidFill>
              <a:effectLst/>
              <a:latin typeface="+mn-lt"/>
              <a:ea typeface="+mn-ea"/>
              <a:cs typeface="+mn-cs"/>
            </a:rPr>
            <a:t>a) leitenden Ärzten, </a:t>
          </a:r>
        </a:p>
        <a:p>
          <a:r>
            <a:rPr lang="de-DE" sz="1100">
              <a:solidFill>
                <a:schemeClr val="dk1"/>
              </a:solidFill>
              <a:effectLst/>
              <a:latin typeface="+mn-lt"/>
              <a:ea typeface="+mn-ea"/>
              <a:cs typeface="+mn-cs"/>
            </a:rPr>
            <a:t>b) der Krankenhausleitung und</a:t>
          </a:r>
        </a:p>
        <a:p>
          <a:r>
            <a:rPr lang="de-DE" sz="1100">
              <a:solidFill>
                <a:schemeClr val="dk1"/>
              </a:solidFill>
              <a:effectLst/>
              <a:latin typeface="+mn-lt"/>
              <a:ea typeface="+mn-ea"/>
              <a:cs typeface="+mn-cs"/>
            </a:rPr>
            <a:t>c) dem/der Krankenhaushygieniker(in) vorzunehmen.</a:t>
          </a:r>
        </a:p>
        <a:p>
          <a:r>
            <a:rPr lang="de-DE" sz="1100">
              <a:solidFill>
                <a:schemeClr val="dk1"/>
              </a:solidFill>
              <a:effectLst/>
              <a:latin typeface="+mn-lt"/>
              <a:ea typeface="+mn-ea"/>
              <a:cs typeface="+mn-cs"/>
            </a:rPr>
            <a:t> </a:t>
          </a:r>
        </a:p>
        <a:p>
          <a:r>
            <a:rPr lang="de-DE" sz="1100" b="1" u="sng">
              <a:solidFill>
                <a:schemeClr val="dk1"/>
              </a:solidFill>
              <a:effectLst/>
              <a:latin typeface="+mn-lt"/>
              <a:ea typeface="+mn-ea"/>
              <a:cs typeface="+mn-cs"/>
            </a:rPr>
            <a:t>Bitte beachten Sie auch die Ausführungen auf dem Tabellenblatt „Strukturdaten“!</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 </a:t>
          </a:r>
        </a:p>
        <a:p>
          <a:r>
            <a:rPr lang="de-DE" sz="1100" b="1" u="sng">
              <a:solidFill>
                <a:schemeClr val="dk1"/>
              </a:solidFill>
              <a:effectLst/>
              <a:latin typeface="+mn-lt"/>
              <a:ea typeface="+mn-ea"/>
              <a:cs typeface="+mn-cs"/>
            </a:rPr>
            <a:t>Ausfüllen der Tabelle:</a:t>
          </a:r>
          <a:r>
            <a:rPr lang="de-DE" sz="1100">
              <a:solidFill>
                <a:schemeClr val="dk1"/>
              </a:solidFill>
              <a:effectLst/>
              <a:latin typeface="+mn-lt"/>
              <a:ea typeface="+mn-ea"/>
              <a:cs typeface="+mn-cs"/>
            </a:rPr>
            <a:t> </a:t>
          </a:r>
        </a:p>
        <a:p>
          <a:r>
            <a:rPr lang="de-DE" sz="1100">
              <a:solidFill>
                <a:schemeClr val="dk1"/>
              </a:solidFill>
              <a:effectLst/>
              <a:latin typeface="+mn-lt"/>
              <a:ea typeface="+mn-ea"/>
              <a:cs typeface="+mn-cs"/>
            </a:rPr>
            <a:t>Die eigentlichen Berechnungsgrundlage auf dem Tabellenblatt „Strukturdaten“ gliedert sich in die drei verschiedenen Hauptabschnitte I), II) und III) mit jeweiligen Unterabschnitten. Nach dem vollständigen Eintragen in die jeweiligen Tabellen und Freifelder werden die Ergebnisse auf den beiden Tabellenblättern „Berechnung_HFK“ sowie „Berechnung_KHH“ angezeigt. Um versehentlichen Änderungen an den Berechnungen oder Texten vorzubeugen, sind sämtliche Tabellenblätter gesperrt bis auf die Felder, die zum Eintragen durch den Nutzer vorgesehen sind. Ein Ausdrucken der Tabellenblätter hingegen ist möglich. Für Rückfragen wenden Sie sich bitte an die Abteilung Krankenhaushygiene im NLGA. </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I) Berechnung für bettenführende Abteilungen</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Dieser Abschnitt beinhaltet das Ausfüllen der Tabelle a) und, nach entsprechender Risikoabschätzung, ggf. der Tabelle b): </a:t>
          </a:r>
        </a:p>
        <a:p>
          <a:r>
            <a:rPr lang="de-DE" sz="1100">
              <a:solidFill>
                <a:schemeClr val="dk1"/>
              </a:solidFill>
              <a:effectLst/>
              <a:latin typeface="+mn-lt"/>
              <a:ea typeface="+mn-ea"/>
              <a:cs typeface="+mn-cs"/>
            </a:rPr>
            <a:t>In der oberen Tabelle </a:t>
          </a:r>
          <a:r>
            <a:rPr lang="de-DE" sz="1100" b="1">
              <a:solidFill>
                <a:schemeClr val="dk1"/>
              </a:solidFill>
              <a:effectLst/>
              <a:latin typeface="+mn-lt"/>
              <a:ea typeface="+mn-ea"/>
              <a:cs typeface="+mn-cs"/>
            </a:rPr>
            <a:t>a)</a:t>
          </a:r>
          <a:r>
            <a:rPr lang="de-DE" sz="1100">
              <a:solidFill>
                <a:schemeClr val="dk1"/>
              </a:solidFill>
              <a:effectLst/>
              <a:latin typeface="+mn-lt"/>
              <a:ea typeface="+mn-ea"/>
              <a:cs typeface="+mn-cs"/>
            </a:rPr>
            <a:t> werden die jeweiligen Bettenzahlen der unterschiedlichen Stationen/Fachgebiete den verschiedenen Risikobereichen (gemäß Tabelle 8 der Empfehlung) zugeordnet. Die daneben befindliche Kopie der Tabelle 8 der KRINKO-Empfehlung stuft die „Maßnahmen/Patienten und Bereiche in Bezug auf das Infektionsrisiko sowie die Folgen von auftretenden Infektionen“ ein. Anhand der daraus resultierenden Gesamtbettenzahl pro Risikobereich wird mittels der Tabellen 9 und 10 derselbigen Empfehlung automatisch der Bedarf an Hygienefachpersonal für die bettenführenden Abteilungen berechnet. Ergänzend weist die KRINKO in ihrem Begleittext darauf hin, dass bestimmte Patientengruppen aufgrund ihres patientenindividuellen Risikos in einen anderen Risikobereich eingruppiert werden können (s.a. Erläuterung im Tabellenblatt „Strukturdaten“ unterhalb der Tabelle 8). Zu beachten ist hier ebenfalls, dass die Betten der Intensivstationen der jeweiligen Fachgebiete mit einzubeziehen und gemäß ihres Risikobereichs (Tabelle 8) einzutragen sind. Stationen/Fachgebiete, die in den Vorgaben der Tabelle a) nicht enthalten sind, können in den Freifeldern der Tabelle nachgetragen und nach entsprechender Risikobewertung einem Risikobereich zugeordnet werden. </a:t>
          </a:r>
        </a:p>
        <a:p>
          <a:r>
            <a:rPr lang="de-DE" sz="1100">
              <a:solidFill>
                <a:schemeClr val="dk1"/>
              </a:solidFill>
              <a:effectLst/>
              <a:latin typeface="+mn-lt"/>
              <a:ea typeface="+mn-ea"/>
              <a:cs typeface="+mn-cs"/>
            </a:rPr>
            <a:t>In der unteren Tabelle </a:t>
          </a:r>
          <a:r>
            <a:rPr lang="de-DE" sz="1100" b="1">
              <a:solidFill>
                <a:schemeClr val="dk1"/>
              </a:solidFill>
              <a:effectLst/>
              <a:latin typeface="+mn-lt"/>
              <a:ea typeface="+mn-ea"/>
              <a:cs typeface="+mn-cs"/>
            </a:rPr>
            <a:t>b)</a:t>
          </a:r>
          <a:r>
            <a:rPr lang="de-DE" sz="1100">
              <a:solidFill>
                <a:schemeClr val="dk1"/>
              </a:solidFill>
              <a:effectLst/>
              <a:latin typeface="+mn-lt"/>
              <a:ea typeface="+mn-ea"/>
              <a:cs typeface="+mn-cs"/>
            </a:rPr>
            <a:t> besteht die Möglichkeit, eine durchschnittliche Zahl von Isolierungsbetten, die aufgrund infektiologischer Gründe belegt sind, einzutragen (z.B. Isolierung aufgrund von MRE, Noro-Virus etc.). Dieses sollte nur erfolgen, wenn </a:t>
          </a:r>
          <a:r>
            <a:rPr lang="de-DE" sz="1100" u="sng">
              <a:solidFill>
                <a:schemeClr val="dk1"/>
              </a:solidFill>
              <a:effectLst/>
              <a:latin typeface="+mn-lt"/>
              <a:ea typeface="+mn-ea"/>
              <a:cs typeface="+mn-cs"/>
            </a:rPr>
            <a:t>nicht</a:t>
          </a:r>
          <a:r>
            <a:rPr lang="de-DE" sz="1100">
              <a:solidFill>
                <a:schemeClr val="dk1"/>
              </a:solidFill>
              <a:effectLst/>
              <a:latin typeface="+mn-lt"/>
              <a:ea typeface="+mn-ea"/>
              <a:cs typeface="+mn-cs"/>
            </a:rPr>
            <a:t> bereits der oberen Tabelle a) entsprechende Betten in den einzelnen Fachdisziplinen in ihrem Risikobereich hochgestuft (z.B. von C zu B bzw. von B zu A) wurden. Die eingetragene Bettenzahl für diese Belegungsart wird automatisch der Risikokategorie A zugeordnet (vgl. Tabelle 8 der KRINKO- Empfehlung). Das bedingt auch, dass in dieser Kategorie keine Isolierungsbetten in A eingetragen werden können. Die in dieser Kategorie eingetragenen Bettenzahlen werden automatisch von der Summe der Betten der Tabelle a) abgezogen (jeweils C von C und B von B). Erfahrungsgemäß ist es nicht immer möglich, die Anzahl dieser Isolierungsbetten genau zu bestimmen. In diesem Fall sollte versucht werden, einen möglichst genauen Durchschnittswert zu ermitteln. Alternativ ist zu erwägen, auf das Eintragen der Isolierungsbetten zu verzichten und eine Änderung der Risikokategorie in der Tabelle a) für die entsprechende Station/das Fachgebiet vorzunehmen. Dieses sollte im Konsens entschieden werden (s.a. Vorbemerkung). </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II) Berechnung aus Strukturdaten, vorhandenen Funktionsabteilungen und sonstigen nicht bettenführenden Abteilungen</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In diesem Abschnitt sollen Strukturen eingetragen bzw. vermerkt werden, die nicht den bettenführenden Abteilungen zugerechnet werden. Pro Eintrag werden entsprechende VK-Anteile gemäß Empfehlung additiv berechnet. </a:t>
          </a:r>
        </a:p>
        <a:p>
          <a:r>
            <a:rPr lang="de-DE" sz="1100">
              <a:solidFill>
                <a:schemeClr val="dk1"/>
              </a:solidFill>
              <a:effectLst/>
              <a:latin typeface="+mn-lt"/>
              <a:ea typeface="+mn-ea"/>
              <a:cs typeface="+mn-cs"/>
            </a:rPr>
            <a:t>Im Bereich der Strukturen (Tabelle </a:t>
          </a:r>
          <a:r>
            <a:rPr lang="de-DE" sz="1100" b="1">
              <a:solidFill>
                <a:schemeClr val="dk1"/>
              </a:solidFill>
              <a:effectLst/>
              <a:latin typeface="+mn-lt"/>
              <a:ea typeface="+mn-ea"/>
              <a:cs typeface="+mn-cs"/>
            </a:rPr>
            <a:t>c)</a:t>
          </a:r>
          <a:r>
            <a:rPr lang="de-DE" sz="1100">
              <a:solidFill>
                <a:schemeClr val="dk1"/>
              </a:solidFill>
              <a:effectLst/>
              <a:latin typeface="+mn-lt"/>
              <a:ea typeface="+mn-ea"/>
              <a:cs typeface="+mn-cs"/>
            </a:rPr>
            <a:t>) werden jeweils die Tageskliniken, die Ambulanzen und die Spezialambulanzen in Form einer Summe zusammengefasst. Weitere Strukturen, sofern sie seitens der Krankenhaushygiene in relevantem Umfang betreut werden, können in den Freifeldern ergänzt werden (z.B. MVZ).</a:t>
          </a:r>
        </a:p>
        <a:p>
          <a:r>
            <a:rPr lang="de-DE" sz="1100">
              <a:solidFill>
                <a:schemeClr val="dk1"/>
              </a:solidFill>
              <a:effectLst/>
              <a:latin typeface="+mn-lt"/>
              <a:ea typeface="+mn-ea"/>
              <a:cs typeface="+mn-cs"/>
            </a:rPr>
            <a:t>In der Tabelle </a:t>
          </a:r>
          <a:r>
            <a:rPr lang="de-DE" sz="1100" b="1">
              <a:solidFill>
                <a:schemeClr val="dk1"/>
              </a:solidFill>
              <a:effectLst/>
              <a:latin typeface="+mn-lt"/>
              <a:ea typeface="+mn-ea"/>
              <a:cs typeface="+mn-cs"/>
            </a:rPr>
            <a:t>d)</a:t>
          </a:r>
          <a:r>
            <a:rPr lang="de-DE" sz="1100">
              <a:solidFill>
                <a:schemeClr val="dk1"/>
              </a:solidFill>
              <a:effectLst/>
              <a:latin typeface="+mn-lt"/>
              <a:ea typeface="+mn-ea"/>
              <a:cs typeface="+mn-cs"/>
            </a:rPr>
            <a:t> können die verschiedenen Funktionsabteilungen /nicht bettenführenden Abteilungen eingetragen werden. Diese werden mit entsprechenden VK-Anteilen wiederum gemäß Empfehlung additiv hinzugerechnet. Es ist darauf zu achten, dass jeweils nur eigenständige Abteilungen eingetragen werden, um Doppelerfassungen zu vermeiden. Zusätzliche Angaben können in den Freitextfelder eingetragen werden (z.B. Knochenbank, Hospiz, Großtagespflegestellen etc.).</a:t>
          </a:r>
        </a:p>
        <a:p>
          <a:r>
            <a:rPr lang="de-DE" sz="1100">
              <a:solidFill>
                <a:schemeClr val="dk1"/>
              </a:solidFill>
              <a:effectLst/>
              <a:latin typeface="+mn-lt"/>
              <a:ea typeface="+mn-ea"/>
              <a:cs typeface="+mn-cs"/>
            </a:rPr>
            <a:t> </a:t>
          </a:r>
        </a:p>
        <a:p>
          <a:r>
            <a:rPr lang="de-DE" sz="1100" b="1">
              <a:solidFill>
                <a:schemeClr val="dk1"/>
              </a:solidFill>
              <a:effectLst/>
              <a:latin typeface="+mn-lt"/>
              <a:ea typeface="+mn-ea"/>
              <a:cs typeface="+mn-cs"/>
            </a:rPr>
            <a:t>III) zusätzliche Bedarfe</a:t>
          </a:r>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Hier sollen möglichst realistische Abschätzungen zu den zeitlichen Aufwänden für Aufgaben getroffen werden, die außerhalb der täglichen Routine liegen. Im Gegensatz zu den anderen Tabellen sollen hier Abschätzungen von VK-Anteilen getroffen werden. Dieses sollte wiederum im Konsens entschieden werden.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Die</a:t>
          </a:r>
          <a:r>
            <a:rPr lang="de-DE" sz="1100" b="1" baseline="0">
              <a:solidFill>
                <a:schemeClr val="dk1"/>
              </a:solidFill>
              <a:effectLst/>
              <a:latin typeface="+mn-lt"/>
              <a:ea typeface="+mn-ea"/>
              <a:cs typeface="+mn-cs"/>
            </a:rPr>
            <a:t> Ergebnisse der Berechnung werden auf den Tabellenblättern "Berechnung_HFK"</a:t>
          </a:r>
        </a:p>
        <a:p>
          <a:r>
            <a:rPr lang="de-DE" sz="1100" b="1" baseline="0">
              <a:solidFill>
                <a:schemeClr val="dk1"/>
              </a:solidFill>
              <a:effectLst/>
              <a:latin typeface="+mn-lt"/>
              <a:ea typeface="+mn-ea"/>
              <a:cs typeface="+mn-cs"/>
            </a:rPr>
            <a:t>und "Berechnung_KHH" dargestellt. </a:t>
          </a:r>
          <a:endParaRPr lang="de-DE" sz="1100" b="1">
            <a:solidFill>
              <a:schemeClr val="dk1"/>
            </a:solidFill>
            <a:effectLst/>
            <a:latin typeface="+mn-lt"/>
            <a:ea typeface="+mn-ea"/>
            <a:cs typeface="+mn-cs"/>
          </a:endParaRPr>
        </a:p>
        <a:p>
          <a:endParaRPr lang="de-DE" sz="1100">
            <a:solidFill>
              <a:schemeClr val="dk1"/>
            </a:solidFill>
            <a:effectLst/>
            <a:latin typeface="+mn-lt"/>
            <a:ea typeface="+mn-ea"/>
            <a:cs typeface="+mn-cs"/>
          </a:endParaRPr>
        </a:p>
        <a:p>
          <a:endParaRPr lang="de-DE" sz="1100">
            <a:solidFill>
              <a:schemeClr val="dk1"/>
            </a:solidFill>
            <a:effectLst/>
            <a:latin typeface="+mn-lt"/>
            <a:ea typeface="+mn-ea"/>
            <a:cs typeface="+mn-cs"/>
          </a:endParaRPr>
        </a:p>
        <a:p>
          <a:r>
            <a:rPr lang="de-DE" sz="900">
              <a:solidFill>
                <a:schemeClr val="dk1"/>
              </a:solidFill>
              <a:effectLst/>
              <a:latin typeface="+mn-lt"/>
              <a:ea typeface="+mn-ea"/>
              <a:cs typeface="+mn-cs"/>
            </a:rPr>
            <a:t>© Niedersächsisches Landesgesundheitsamt                                                                                                                     August 2023   </a:t>
          </a:r>
        </a:p>
        <a:p>
          <a:endParaRPr lang="de-DE" sz="900">
            <a:solidFill>
              <a:schemeClr val="dk1"/>
            </a:solidFill>
            <a:effectLst/>
            <a:latin typeface="+mn-lt"/>
            <a:ea typeface="+mn-ea"/>
            <a:cs typeface="+mn-cs"/>
          </a:endParaRPr>
        </a:p>
        <a:p>
          <a:endParaRPr lang="de-DE"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247650</xdr:colOff>
      <xdr:row>7</xdr:row>
      <xdr:rowOff>0</xdr:rowOff>
    </xdr:from>
    <xdr:to>
      <xdr:col>20</xdr:col>
      <xdr:colOff>628650</xdr:colOff>
      <xdr:row>36</xdr:row>
      <xdr:rowOff>161925</xdr:rowOff>
    </xdr:to>
    <xdr:pic>
      <xdr:nvPicPr>
        <xdr:cNvPr id="34" name="Grafik 33"/>
        <xdr:cNvPicPr preferRelativeResize="1">
          <a:picLocks noChangeAspect="1"/>
        </xdr:cNvPicPr>
      </xdr:nvPicPr>
      <xdr:blipFill>
        <a:blip r:embed="rId1"/>
        <a:stretch>
          <a:fillRect/>
        </a:stretch>
      </xdr:blipFill>
      <xdr:spPr>
        <a:xfrm>
          <a:off x="8305800" y="1352550"/>
          <a:ext cx="7858125" cy="5686425"/>
        </a:xfrm>
        <a:prstGeom prst="rect">
          <a:avLst/>
        </a:prstGeom>
        <a:ln>
          <a:noFill/>
        </a:ln>
        <a:effectLst>
          <a:outerShdw blurRad="190500" algn="tl" rotWithShape="0">
            <a:prstClr val="black">
              <a:alpha val="70000"/>
            </a:prstClr>
          </a:outerShdw>
        </a:effec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8" Type="http://schemas.openxmlformats.org/officeDocument/2006/relationships/ctrlProp" Target="../ctrlProps/ctrlProp5.xml" /><Relationship Id="rId30" Type="http://schemas.openxmlformats.org/officeDocument/2006/relationships/ctrlProp" Target="../ctrlProps/ctrlProp27.xml" /><Relationship Id="rId24" Type="http://schemas.openxmlformats.org/officeDocument/2006/relationships/ctrlProp" Target="../ctrlProps/ctrlProp21.xml" /><Relationship Id="rId9" Type="http://schemas.openxmlformats.org/officeDocument/2006/relationships/ctrlProp" Target="../ctrlProps/ctrlProp6.xml" /><Relationship Id="rId20" Type="http://schemas.openxmlformats.org/officeDocument/2006/relationships/ctrlProp" Target="../ctrlProps/ctrlProp17.xml" /><Relationship Id="rId4" Type="http://schemas.openxmlformats.org/officeDocument/2006/relationships/ctrlProp" Target="../ctrlProps/ctrlProp1.xml" /><Relationship Id="rId29" Type="http://schemas.openxmlformats.org/officeDocument/2006/relationships/ctrlProp" Target="../ctrlProps/ctrlProp26.xml" /><Relationship Id="rId11" Type="http://schemas.openxmlformats.org/officeDocument/2006/relationships/ctrlProp" Target="../ctrlProps/ctrlProp8.xml" /><Relationship Id="rId7" Type="http://schemas.openxmlformats.org/officeDocument/2006/relationships/ctrlProp" Target="../ctrlProps/ctrlProp4.xml" /><Relationship Id="rId23" Type="http://schemas.openxmlformats.org/officeDocument/2006/relationships/ctrlProp" Target="../ctrlProps/ctrlProp20.xml" /><Relationship Id="rId25" Type="http://schemas.openxmlformats.org/officeDocument/2006/relationships/ctrlProp" Target="../ctrlProps/ctrlProp22.xml" /><Relationship Id="rId28" Type="http://schemas.openxmlformats.org/officeDocument/2006/relationships/ctrlProp" Target="../ctrlProps/ctrlProp25.xml" /><Relationship Id="rId37" Type="http://schemas.openxmlformats.org/officeDocument/2006/relationships/ctrlProp" Target="../ctrlProps/ctrlProp34.xml" /><Relationship Id="rId26" Type="http://schemas.openxmlformats.org/officeDocument/2006/relationships/ctrlProp" Target="../ctrlProps/ctrlProp23.xml" /><Relationship Id="rId31" Type="http://schemas.openxmlformats.org/officeDocument/2006/relationships/ctrlProp" Target="../ctrlProps/ctrlProp28.xml" /><Relationship Id="rId21" Type="http://schemas.openxmlformats.org/officeDocument/2006/relationships/ctrlProp" Target="../ctrlProps/ctrlProp18.xml" /><Relationship Id="rId33" Type="http://schemas.openxmlformats.org/officeDocument/2006/relationships/ctrlProp" Target="../ctrlProps/ctrlProp30.xml" /><Relationship Id="rId6" Type="http://schemas.openxmlformats.org/officeDocument/2006/relationships/ctrlProp" Target="../ctrlProps/ctrlProp3.xml" /><Relationship Id="rId22" Type="http://schemas.openxmlformats.org/officeDocument/2006/relationships/ctrlProp" Target="../ctrlProps/ctrlProp19.xml" /><Relationship Id="rId19" Type="http://schemas.openxmlformats.org/officeDocument/2006/relationships/ctrlProp" Target="../ctrlProps/ctrlProp16.xml" /><Relationship Id="rId15" Type="http://schemas.openxmlformats.org/officeDocument/2006/relationships/ctrlProp" Target="../ctrlProps/ctrlProp12.xml" /><Relationship Id="rId39" Type="http://schemas.openxmlformats.org/officeDocument/2006/relationships/ctrlProp" Target="../ctrlProps/ctrlProp36.xml" /><Relationship Id="rId10" Type="http://schemas.openxmlformats.org/officeDocument/2006/relationships/ctrlProp" Target="../ctrlProps/ctrlProp7.xml" /><Relationship Id="rId13" Type="http://schemas.openxmlformats.org/officeDocument/2006/relationships/ctrlProp" Target="../ctrlProps/ctrlProp10.xml" /><Relationship Id="rId16" Type="http://schemas.openxmlformats.org/officeDocument/2006/relationships/ctrlProp" Target="../ctrlProps/ctrlProp13.xml" /><Relationship Id="rId5" Type="http://schemas.openxmlformats.org/officeDocument/2006/relationships/ctrlProp" Target="../ctrlProps/ctrlProp2.xml" /><Relationship Id="rId41" Type="http://schemas.openxmlformats.org/officeDocument/2006/relationships/ctrlProp" Target="../ctrlProps/ctrlProp38.xml" /><Relationship Id="rId32" Type="http://schemas.openxmlformats.org/officeDocument/2006/relationships/ctrlProp" Target="../ctrlProps/ctrlProp29.xml" /><Relationship Id="rId40" Type="http://schemas.openxmlformats.org/officeDocument/2006/relationships/ctrlProp" Target="../ctrlProps/ctrlProp37.xml" /><Relationship Id="rId35" Type="http://schemas.openxmlformats.org/officeDocument/2006/relationships/ctrlProp" Target="../ctrlProps/ctrlProp32.xml" /><Relationship Id="rId36" Type="http://schemas.openxmlformats.org/officeDocument/2006/relationships/ctrlProp" Target="../ctrlProps/ctrlProp33.xml" /><Relationship Id="rId27" Type="http://schemas.openxmlformats.org/officeDocument/2006/relationships/ctrlProp" Target="../ctrlProps/ctrlProp24.xml" /><Relationship Id="rId14" Type="http://schemas.openxmlformats.org/officeDocument/2006/relationships/ctrlProp" Target="../ctrlProps/ctrlProp11.xml" /><Relationship Id="rId18" Type="http://schemas.openxmlformats.org/officeDocument/2006/relationships/ctrlProp" Target="../ctrlProps/ctrlProp15.xml" /><Relationship Id="rId38" Type="http://schemas.openxmlformats.org/officeDocument/2006/relationships/ctrlProp" Target="../ctrlProps/ctrlProp35.xml" /><Relationship Id="rId12" Type="http://schemas.openxmlformats.org/officeDocument/2006/relationships/ctrlProp" Target="../ctrlProps/ctrlProp9.xml" /><Relationship Id="rId17" Type="http://schemas.openxmlformats.org/officeDocument/2006/relationships/ctrlProp" Target="../ctrlProps/ctrlProp14.xml" /><Relationship Id="rId34" Type="http://schemas.openxmlformats.org/officeDocument/2006/relationships/ctrlProp" Target="../ctrlProps/ctrlProp31.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
  <sheetViews>
    <sheetView workbookViewId="0" topLeftCell="A1">
      <selection activeCell="B16" sqref="B16"/>
    </sheetView>
  </sheetViews>
  <sheetFormatPr defaultColWidth="11.421875" defaultRowHeight="15"/>
  <cols>
    <col min="1" max="1" width="30.140625" style="0" customWidth="1"/>
    <col min="4" max="4" width="29.8515625" style="0" customWidth="1"/>
  </cols>
  <sheetData>
    <row r="1" spans="1:5" ht="15">
      <c r="A1" s="81" t="s">
        <v>130</v>
      </c>
      <c r="B1" s="69"/>
      <c r="C1" s="69"/>
      <c r="D1" s="70" t="s">
        <v>74</v>
      </c>
      <c r="E1" s="71" t="s">
        <v>75</v>
      </c>
    </row>
    <row r="2" spans="1:5" ht="15">
      <c r="A2" s="72" t="s">
        <v>65</v>
      </c>
      <c r="B2" s="67" t="b">
        <v>0</v>
      </c>
      <c r="C2" s="56"/>
      <c r="D2" s="64">
        <f>IF(B2=TRUE,0.04,0)</f>
        <v>0</v>
      </c>
      <c r="E2" s="73">
        <f>IF(B2=TRUE,0.01,0)</f>
        <v>0</v>
      </c>
    </row>
    <row r="3" spans="1:5" ht="15">
      <c r="A3" s="74" t="s">
        <v>67</v>
      </c>
      <c r="B3" s="67" t="b">
        <v>0</v>
      </c>
      <c r="C3" s="56"/>
      <c r="D3" s="64">
        <f>IF(B3=TRUE,0.04,0)</f>
        <v>0</v>
      </c>
      <c r="E3" s="73">
        <f>IF(B3=TRUE,0.01,0)</f>
        <v>0</v>
      </c>
    </row>
    <row r="4" spans="1:5" ht="15">
      <c r="A4" s="74" t="s">
        <v>66</v>
      </c>
      <c r="B4" s="67" t="b">
        <v>0</v>
      </c>
      <c r="C4" s="56"/>
      <c r="D4" s="64">
        <f aca="true" t="shared" si="0" ref="D4:D8">IF(B4=TRUE,0.04,0)</f>
        <v>0</v>
      </c>
      <c r="E4" s="73">
        <f aca="true" t="shared" si="1" ref="E4:E8">IF(B4=TRUE,0.01,0)</f>
        <v>0</v>
      </c>
    </row>
    <row r="5" spans="1:5" ht="15">
      <c r="A5" s="74" t="s">
        <v>68</v>
      </c>
      <c r="B5" s="67" t="b">
        <v>0</v>
      </c>
      <c r="C5" s="56"/>
      <c r="D5" s="64">
        <f t="shared" si="0"/>
        <v>0</v>
      </c>
      <c r="E5" s="73">
        <f t="shared" si="1"/>
        <v>0</v>
      </c>
    </row>
    <row r="6" spans="1:5" ht="15">
      <c r="A6" s="75"/>
      <c r="B6" s="67" t="b">
        <v>0</v>
      </c>
      <c r="C6" s="56"/>
      <c r="D6" s="64">
        <f t="shared" si="0"/>
        <v>0</v>
      </c>
      <c r="E6" s="73">
        <f t="shared" si="1"/>
        <v>0</v>
      </c>
    </row>
    <row r="7" spans="1:5" ht="15">
      <c r="A7" s="75"/>
      <c r="B7" s="67" t="b">
        <v>0</v>
      </c>
      <c r="C7" s="56"/>
      <c r="D7" s="64">
        <f t="shared" si="0"/>
        <v>0</v>
      </c>
      <c r="E7" s="73">
        <f t="shared" si="1"/>
        <v>0</v>
      </c>
    </row>
    <row r="8" spans="1:5" ht="15">
      <c r="A8" s="75"/>
      <c r="B8" s="68" t="b">
        <v>0</v>
      </c>
      <c r="C8" s="56"/>
      <c r="D8" s="64">
        <f t="shared" si="0"/>
        <v>0</v>
      </c>
      <c r="E8" s="73">
        <f t="shared" si="1"/>
        <v>0</v>
      </c>
    </row>
    <row r="9" spans="1:5" ht="15" thickBot="1">
      <c r="A9" s="76"/>
      <c r="B9" s="77"/>
      <c r="C9" s="78" t="s">
        <v>62</v>
      </c>
      <c r="D9" s="79">
        <f>SUM(D2:D8)</f>
        <v>0</v>
      </c>
      <c r="E9" s="80">
        <f>SUM(E2:E8)</f>
        <v>0</v>
      </c>
    </row>
    <row r="10" spans="1:5" ht="15">
      <c r="A10" s="82"/>
      <c r="B10" s="83"/>
      <c r="C10" s="22"/>
      <c r="D10" s="84"/>
      <c r="E10" s="85"/>
    </row>
    <row r="11" spans="1:9" ht="15">
      <c r="A11" s="88" t="s">
        <v>131</v>
      </c>
      <c r="B11" s="89"/>
      <c r="C11" s="90"/>
      <c r="D11" s="91" t="s">
        <v>74</v>
      </c>
      <c r="E11" s="92" t="s">
        <v>75</v>
      </c>
      <c r="F11" s="56"/>
      <c r="I11" s="63"/>
    </row>
    <row r="12" spans="1:5" ht="15">
      <c r="A12" s="93" t="s">
        <v>22</v>
      </c>
      <c r="B12" s="13" t="b">
        <v>0</v>
      </c>
      <c r="C12" s="56"/>
      <c r="D12" s="65">
        <f>IF(B12=TRUE,0.04,0)</f>
        <v>0</v>
      </c>
      <c r="E12" s="94">
        <f>IF(B12=TRUE,0.01,0)</f>
        <v>0</v>
      </c>
    </row>
    <row r="13" spans="1:5" ht="15">
      <c r="A13" s="95" t="s">
        <v>27</v>
      </c>
      <c r="B13" s="9" t="b">
        <v>0</v>
      </c>
      <c r="C13" s="56"/>
      <c r="D13" s="65">
        <f aca="true" t="shared" si="2" ref="D13:D43">IF(B13=TRUE,0.04,0)</f>
        <v>0</v>
      </c>
      <c r="E13" s="94">
        <f aca="true" t="shared" si="3" ref="E13:E43">IF(B13=TRUE,0.01,0)</f>
        <v>0</v>
      </c>
    </row>
    <row r="14" spans="1:5" ht="15">
      <c r="A14" s="95" t="s">
        <v>30</v>
      </c>
      <c r="B14" s="13" t="b">
        <v>0</v>
      </c>
      <c r="C14" s="56"/>
      <c r="D14" s="65">
        <f>IF(B14=TRUE,0.04,0)</f>
        <v>0</v>
      </c>
      <c r="E14" s="94">
        <f>IF(B14=TRUE,0.01,0)</f>
        <v>0</v>
      </c>
    </row>
    <row r="15" spans="1:5" ht="15">
      <c r="A15" s="8" t="s">
        <v>155</v>
      </c>
      <c r="B15" s="9" t="b">
        <v>0</v>
      </c>
      <c r="C15" s="56"/>
      <c r="D15" s="65">
        <f t="shared" si="2"/>
        <v>0</v>
      </c>
      <c r="E15" s="94">
        <f t="shared" si="3"/>
        <v>0</v>
      </c>
    </row>
    <row r="16" spans="1:5" ht="15">
      <c r="A16" s="95" t="s">
        <v>119</v>
      </c>
      <c r="B16" s="9" t="b">
        <v>0</v>
      </c>
      <c r="C16" s="56"/>
      <c r="D16" s="65">
        <f>IF(B16=TRUE,0.04,0)</f>
        <v>0</v>
      </c>
      <c r="E16" s="94">
        <f>IF(B16=TRUE,0.01,0)</f>
        <v>0</v>
      </c>
    </row>
    <row r="17" spans="1:5" ht="15">
      <c r="A17" s="95" t="s">
        <v>103</v>
      </c>
      <c r="B17" s="9" t="b">
        <v>0</v>
      </c>
      <c r="C17" s="56"/>
      <c r="D17" s="65">
        <f t="shared" si="2"/>
        <v>0</v>
      </c>
      <c r="E17" s="94">
        <f t="shared" si="3"/>
        <v>0</v>
      </c>
    </row>
    <row r="18" spans="1:5" ht="15">
      <c r="A18" s="95" t="s">
        <v>73</v>
      </c>
      <c r="B18" s="9" t="b">
        <v>0</v>
      </c>
      <c r="C18" s="56"/>
      <c r="D18" s="65">
        <f t="shared" si="2"/>
        <v>0</v>
      </c>
      <c r="E18" s="94">
        <f t="shared" si="3"/>
        <v>0</v>
      </c>
    </row>
    <row r="19" spans="1:5" ht="15">
      <c r="A19" s="95" t="s">
        <v>26</v>
      </c>
      <c r="B19" s="9" t="b">
        <v>0</v>
      </c>
      <c r="C19" s="56"/>
      <c r="D19" s="65">
        <f t="shared" si="2"/>
        <v>0</v>
      </c>
      <c r="E19" s="94">
        <f t="shared" si="3"/>
        <v>0</v>
      </c>
    </row>
    <row r="20" spans="1:5" ht="15">
      <c r="A20" s="95" t="s">
        <v>21</v>
      </c>
      <c r="B20" s="9" t="b">
        <v>0</v>
      </c>
      <c r="C20" s="56"/>
      <c r="D20" s="65">
        <f t="shared" si="2"/>
        <v>0</v>
      </c>
      <c r="E20" s="94">
        <f t="shared" si="3"/>
        <v>0</v>
      </c>
    </row>
    <row r="21" spans="1:5" ht="15">
      <c r="A21" s="95" t="s">
        <v>102</v>
      </c>
      <c r="B21" s="9" t="b">
        <v>0</v>
      </c>
      <c r="C21" s="56"/>
      <c r="D21" s="65">
        <f t="shared" si="2"/>
        <v>0</v>
      </c>
      <c r="E21" s="94">
        <f t="shared" si="3"/>
        <v>0</v>
      </c>
    </row>
    <row r="22" spans="1:5" ht="15">
      <c r="A22" s="95" t="s">
        <v>31</v>
      </c>
      <c r="B22" s="9" t="b">
        <v>0</v>
      </c>
      <c r="C22" s="56"/>
      <c r="D22" s="65">
        <f t="shared" si="2"/>
        <v>0</v>
      </c>
      <c r="E22" s="94">
        <f t="shared" si="3"/>
        <v>0</v>
      </c>
    </row>
    <row r="23" spans="1:5" ht="15">
      <c r="A23" s="96" t="s">
        <v>120</v>
      </c>
      <c r="B23" s="9" t="b">
        <v>0</v>
      </c>
      <c r="C23" s="56"/>
      <c r="D23" s="65">
        <f t="shared" si="2"/>
        <v>0</v>
      </c>
      <c r="E23" s="94">
        <f t="shared" si="3"/>
        <v>0</v>
      </c>
    </row>
    <row r="24" spans="1:5" ht="15">
      <c r="A24" s="95" t="s">
        <v>71</v>
      </c>
      <c r="B24" s="9" t="b">
        <v>0</v>
      </c>
      <c r="C24" s="56"/>
      <c r="D24" s="65">
        <f t="shared" si="2"/>
        <v>0</v>
      </c>
      <c r="E24" s="94">
        <f t="shared" si="3"/>
        <v>0</v>
      </c>
    </row>
    <row r="25" spans="1:5" ht="15">
      <c r="A25" s="97" t="s">
        <v>101</v>
      </c>
      <c r="B25" s="7" t="b">
        <v>0</v>
      </c>
      <c r="C25" s="56"/>
      <c r="D25" s="65">
        <f t="shared" si="2"/>
        <v>0</v>
      </c>
      <c r="E25" s="94">
        <f t="shared" si="3"/>
        <v>0</v>
      </c>
    </row>
    <row r="26" spans="1:5" ht="15">
      <c r="A26" s="95" t="s">
        <v>28</v>
      </c>
      <c r="B26" s="9" t="b">
        <v>0</v>
      </c>
      <c r="C26" s="56"/>
      <c r="D26" s="65">
        <f t="shared" si="2"/>
        <v>0</v>
      </c>
      <c r="E26" s="94">
        <f t="shared" si="3"/>
        <v>0</v>
      </c>
    </row>
    <row r="27" spans="1:5" ht="15">
      <c r="A27" s="95" t="s">
        <v>18</v>
      </c>
      <c r="B27" s="9" t="b">
        <v>0</v>
      </c>
      <c r="C27" s="56"/>
      <c r="D27" s="65">
        <f t="shared" si="2"/>
        <v>0</v>
      </c>
      <c r="E27" s="94">
        <f t="shared" si="3"/>
        <v>0</v>
      </c>
    </row>
    <row r="28" spans="1:5" ht="15">
      <c r="A28" s="95" t="s">
        <v>69</v>
      </c>
      <c r="B28" s="9" t="b">
        <v>0</v>
      </c>
      <c r="C28" s="56"/>
      <c r="D28" s="65">
        <f t="shared" si="2"/>
        <v>0</v>
      </c>
      <c r="E28" s="94">
        <f t="shared" si="3"/>
        <v>0</v>
      </c>
    </row>
    <row r="29" spans="1:5" ht="15">
      <c r="A29" s="97" t="s">
        <v>70</v>
      </c>
      <c r="B29" s="7" t="b">
        <v>0</v>
      </c>
      <c r="C29" s="56"/>
      <c r="D29" s="65">
        <f t="shared" si="2"/>
        <v>0</v>
      </c>
      <c r="E29" s="94">
        <f t="shared" si="3"/>
        <v>0</v>
      </c>
    </row>
    <row r="30" spans="1:5" ht="15">
      <c r="A30" s="98" t="s">
        <v>33</v>
      </c>
      <c r="B30" s="20" t="b">
        <v>0</v>
      </c>
      <c r="C30" s="56"/>
      <c r="D30" s="65">
        <f t="shared" si="2"/>
        <v>0</v>
      </c>
      <c r="E30" s="94">
        <f t="shared" si="3"/>
        <v>0</v>
      </c>
    </row>
    <row r="31" spans="1:5" ht="15">
      <c r="A31" s="98" t="s">
        <v>25</v>
      </c>
      <c r="B31" s="20" t="b">
        <v>0</v>
      </c>
      <c r="C31" s="56"/>
      <c r="D31" s="65">
        <f t="shared" si="2"/>
        <v>0</v>
      </c>
      <c r="E31" s="94">
        <f t="shared" si="3"/>
        <v>0</v>
      </c>
    </row>
    <row r="32" spans="1:5" ht="15">
      <c r="A32" s="95" t="s">
        <v>23</v>
      </c>
      <c r="B32" s="9" t="b">
        <v>0</v>
      </c>
      <c r="C32" s="56"/>
      <c r="D32" s="65">
        <f t="shared" si="2"/>
        <v>0</v>
      </c>
      <c r="E32" s="94">
        <f t="shared" si="3"/>
        <v>0</v>
      </c>
    </row>
    <row r="33" spans="1:5" ht="15">
      <c r="A33" s="93" t="s">
        <v>72</v>
      </c>
      <c r="B33" s="13" t="b">
        <v>0</v>
      </c>
      <c r="C33" s="56"/>
      <c r="D33" s="65">
        <f t="shared" si="2"/>
        <v>0</v>
      </c>
      <c r="E33" s="94">
        <f t="shared" si="3"/>
        <v>0</v>
      </c>
    </row>
    <row r="34" spans="1:5" ht="15">
      <c r="A34" s="93" t="s">
        <v>24</v>
      </c>
      <c r="B34" s="13" t="b">
        <v>0</v>
      </c>
      <c r="C34" s="56"/>
      <c r="D34" s="65">
        <f t="shared" si="2"/>
        <v>0</v>
      </c>
      <c r="E34" s="94">
        <f t="shared" si="3"/>
        <v>0</v>
      </c>
    </row>
    <row r="35" spans="1:5" ht="15">
      <c r="A35" s="93" t="s">
        <v>88</v>
      </c>
      <c r="B35" s="13" t="b">
        <v>0</v>
      </c>
      <c r="C35" s="56"/>
      <c r="D35" s="65">
        <f t="shared" si="2"/>
        <v>0</v>
      </c>
      <c r="E35" s="94">
        <f t="shared" si="3"/>
        <v>0</v>
      </c>
    </row>
    <row r="36" spans="1:5" ht="15">
      <c r="A36" s="95" t="s">
        <v>29</v>
      </c>
      <c r="B36" s="9" t="b">
        <v>0</v>
      </c>
      <c r="C36" s="56"/>
      <c r="D36" s="65">
        <f t="shared" si="2"/>
        <v>0</v>
      </c>
      <c r="E36" s="94">
        <f t="shared" si="3"/>
        <v>0</v>
      </c>
    </row>
    <row r="37" spans="1:5" ht="15">
      <c r="A37" s="95" t="s">
        <v>32</v>
      </c>
      <c r="B37" s="9" t="b">
        <v>0</v>
      </c>
      <c r="C37" s="56"/>
      <c r="D37" s="65">
        <f t="shared" si="2"/>
        <v>0</v>
      </c>
      <c r="E37" s="94">
        <f t="shared" si="3"/>
        <v>0</v>
      </c>
    </row>
    <row r="38" spans="1:5" ht="15">
      <c r="A38" s="95" t="s">
        <v>165</v>
      </c>
      <c r="B38" s="9" t="b">
        <v>0</v>
      </c>
      <c r="C38" s="56"/>
      <c r="D38" s="65">
        <f t="shared" si="2"/>
        <v>0</v>
      </c>
      <c r="E38" s="94">
        <f t="shared" si="3"/>
        <v>0</v>
      </c>
    </row>
    <row r="39" spans="1:5" ht="15">
      <c r="A39" s="95" t="s">
        <v>17</v>
      </c>
      <c r="B39" s="9"/>
      <c r="C39" s="56"/>
      <c r="D39" s="65"/>
      <c r="E39" s="94"/>
    </row>
    <row r="40" spans="1:5" ht="15">
      <c r="A40" s="99" t="s">
        <v>7</v>
      </c>
      <c r="B40" s="52" t="b">
        <v>0</v>
      </c>
      <c r="C40" s="56"/>
      <c r="D40" s="65">
        <f t="shared" si="2"/>
        <v>0</v>
      </c>
      <c r="E40" s="94">
        <f t="shared" si="3"/>
        <v>0</v>
      </c>
    </row>
    <row r="41" spans="1:5" ht="15">
      <c r="A41" s="99" t="s">
        <v>7</v>
      </c>
      <c r="B41" s="52" t="b">
        <v>0</v>
      </c>
      <c r="C41" s="56"/>
      <c r="D41" s="65">
        <f t="shared" si="2"/>
        <v>0</v>
      </c>
      <c r="E41" s="94">
        <f t="shared" si="3"/>
        <v>0</v>
      </c>
    </row>
    <row r="42" spans="1:5" ht="15">
      <c r="A42" s="99" t="s">
        <v>7</v>
      </c>
      <c r="B42" s="51" t="b">
        <v>0</v>
      </c>
      <c r="C42" s="56"/>
      <c r="D42" s="65">
        <f t="shared" si="2"/>
        <v>0</v>
      </c>
      <c r="E42" s="94">
        <f t="shared" si="3"/>
        <v>0</v>
      </c>
    </row>
    <row r="43" spans="1:5" ht="15">
      <c r="A43" s="99" t="s">
        <v>7</v>
      </c>
      <c r="B43" s="51" t="b">
        <v>0</v>
      </c>
      <c r="C43" s="56"/>
      <c r="D43" s="65">
        <f t="shared" si="2"/>
        <v>0</v>
      </c>
      <c r="E43" s="94">
        <f t="shared" si="3"/>
        <v>0</v>
      </c>
    </row>
    <row r="44" spans="1:5" ht="15">
      <c r="A44" s="100"/>
      <c r="B44" s="56"/>
      <c r="C44" s="86" t="s">
        <v>62</v>
      </c>
      <c r="D44" s="66">
        <f>SUM(D12:D43)</f>
        <v>0</v>
      </c>
      <c r="E44" s="101">
        <f>SUM(E12:E43)</f>
        <v>0</v>
      </c>
    </row>
    <row r="45" spans="1:5" ht="15">
      <c r="A45" s="100"/>
      <c r="B45" s="56"/>
      <c r="D45" s="64"/>
      <c r="E45" s="102"/>
    </row>
    <row r="46" spans="1:5" ht="15">
      <c r="A46" s="100"/>
      <c r="B46" s="87"/>
      <c r="C46" s="56"/>
      <c r="D46" s="64"/>
      <c r="E46" s="102"/>
    </row>
    <row r="47" spans="1:5" ht="15">
      <c r="A47" s="100"/>
      <c r="B47" s="56"/>
      <c r="C47" s="86" t="s">
        <v>76</v>
      </c>
      <c r="D47" s="66">
        <f>D9+D44</f>
        <v>0</v>
      </c>
      <c r="E47" s="101">
        <f>E9+E44</f>
        <v>0</v>
      </c>
    </row>
    <row r="48" spans="1:5" ht="15">
      <c r="A48" s="103"/>
      <c r="B48" s="104"/>
      <c r="C48" s="105" t="s">
        <v>92</v>
      </c>
      <c r="D48" s="106">
        <f>COUNTIF(B2:B43,TRUE)</f>
        <v>0</v>
      </c>
      <c r="E48" s="106">
        <f>COUNTIF(B2:B43,TRUE)</f>
        <v>0</v>
      </c>
    </row>
    <row r="49" spans="4:5" ht="15">
      <c r="D49" s="56"/>
      <c r="E49" s="56"/>
    </row>
    <row r="50" ht="15.5">
      <c r="A50" s="107" t="s">
        <v>133</v>
      </c>
    </row>
    <row r="51" spans="1:2" ht="15">
      <c r="A51" s="24">
        <f>IF(Strukturdaten!F54&gt;800,Strukturdaten!F54*0.001,0)</f>
        <v>0</v>
      </c>
      <c r="B51" t="s">
        <v>78</v>
      </c>
    </row>
    <row r="52" spans="1:2" ht="15">
      <c r="A52" s="24">
        <f>IF(AND(Strukturdaten!F54&lt;801,Strukturdaten!F54&gt;400),Strukturdaten!F54*0.0005,0)</f>
        <v>0</v>
      </c>
      <c r="B52" t="s">
        <v>77</v>
      </c>
    </row>
    <row r="53" spans="1:2" ht="15">
      <c r="A53" s="23">
        <f>SUM(A51:A52)</f>
        <v>0</v>
      </c>
      <c r="B53" s="2" t="s">
        <v>134</v>
      </c>
    </row>
  </sheetData>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5B4CA-9F2C-42CE-8872-D5CB8CA3CD62}">
  <sheetPr>
    <pageSetUpPr fitToPage="1"/>
  </sheetPr>
  <dimension ref="A1:A1"/>
  <sheetViews>
    <sheetView workbookViewId="0" topLeftCell="A43">
      <selection activeCell="H81" sqref="H81"/>
    </sheetView>
  </sheetViews>
  <sheetFormatPr defaultColWidth="11.421875" defaultRowHeight="15"/>
  <sheetData/>
  <sheetProtection algorithmName="SHA-512" hashValue="tIgBzc8dXVio5taT2OZ5IPwreyorecS3JUTm5ZSDj6VRJhgq6pjzSM+5gN5v8UmFBc8YBm360eAftbEPR7NwcQ==" saltValue="c+fN4HdoMp1CL9/NrJtm5w==" spinCount="100000" sheet="1" objects="1" scenario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9" r:id="rId2"/>
  <headerFooter differentFirst="1">
    <oddHeader>&amp;CHandreichung zur Risikobewertung einer Berechnung des Bedarfs an Hygienepersonal</oddHead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47"/>
  <sheetViews>
    <sheetView tabSelected="1" zoomScale="110" zoomScaleNormal="110" workbookViewId="0" topLeftCell="A1">
      <selection activeCell="N1" sqref="N1"/>
    </sheetView>
  </sheetViews>
  <sheetFormatPr defaultColWidth="11.421875" defaultRowHeight="15"/>
  <cols>
    <col min="1" max="1" width="4.57421875" style="0" customWidth="1"/>
    <col min="2" max="2" width="3.00390625" style="0" customWidth="1"/>
    <col min="3" max="3" width="17.8515625" style="0" customWidth="1"/>
    <col min="4" max="4" width="14.8515625" style="0" customWidth="1"/>
    <col min="5" max="5" width="11.421875" style="0" customWidth="1"/>
    <col min="6" max="6" width="10.00390625" style="0" customWidth="1"/>
    <col min="7" max="7" width="5.00390625" style="0" customWidth="1"/>
    <col min="8" max="10" width="12.7109375" style="0" customWidth="1"/>
    <col min="11" max="11" width="4.421875" style="0" customWidth="1"/>
    <col min="12" max="12" width="11.57421875" style="0" customWidth="1"/>
    <col min="13" max="13" width="3.7109375" style="0" customWidth="1"/>
    <col min="14" max="14" width="39.8515625" style="0" customWidth="1"/>
  </cols>
  <sheetData>
    <row r="1" spans="1:13" s="1" customFormat="1" ht="18.5">
      <c r="A1" s="3"/>
      <c r="B1" s="3" t="s">
        <v>109</v>
      </c>
      <c r="C1" s="3"/>
      <c r="D1" s="3"/>
      <c r="E1" s="3"/>
      <c r="F1" s="3"/>
      <c r="G1" s="3"/>
      <c r="H1" s="3"/>
      <c r="I1" s="3"/>
      <c r="J1" s="3"/>
      <c r="K1" s="3"/>
      <c r="L1" s="3"/>
      <c r="M1" s="3"/>
    </row>
    <row r="2" spans="1:13" ht="15">
      <c r="A2" s="4"/>
      <c r="B2" s="4" t="s">
        <v>59</v>
      </c>
      <c r="C2" s="4"/>
      <c r="D2" s="4"/>
      <c r="E2" s="4"/>
      <c r="F2" s="4"/>
      <c r="G2" s="4"/>
      <c r="H2" s="4"/>
      <c r="I2" s="4"/>
      <c r="J2" s="4"/>
      <c r="K2" s="4"/>
      <c r="L2" s="4"/>
      <c r="M2" s="4"/>
    </row>
    <row r="3" spans="1:14" ht="13.5" customHeight="1">
      <c r="A3" s="4"/>
      <c r="B3" s="4" t="s">
        <v>58</v>
      </c>
      <c r="C3" s="4"/>
      <c r="D3" s="4"/>
      <c r="E3" s="4"/>
      <c r="F3" s="4"/>
      <c r="G3" s="4"/>
      <c r="H3" s="4"/>
      <c r="I3" s="4"/>
      <c r="J3" s="4"/>
      <c r="K3" s="4"/>
      <c r="L3" s="4"/>
      <c r="M3" s="4"/>
      <c r="N3" s="118" t="s">
        <v>149</v>
      </c>
    </row>
    <row r="4" spans="1:14" ht="15">
      <c r="A4" s="4"/>
      <c r="B4" s="4" t="s">
        <v>64</v>
      </c>
      <c r="C4" s="4"/>
      <c r="D4" s="4"/>
      <c r="E4" s="4"/>
      <c r="F4" s="4"/>
      <c r="G4" s="4"/>
      <c r="H4" s="4"/>
      <c r="I4" s="4"/>
      <c r="J4" s="4"/>
      <c r="K4" s="4"/>
      <c r="L4" s="4"/>
      <c r="M4" s="4"/>
      <c r="N4" t="s">
        <v>110</v>
      </c>
    </row>
    <row r="5" spans="1:14" ht="15">
      <c r="A5" s="4"/>
      <c r="B5" s="4"/>
      <c r="C5" s="4"/>
      <c r="D5" s="4"/>
      <c r="E5" s="4"/>
      <c r="F5" s="4"/>
      <c r="G5" s="4"/>
      <c r="H5" s="4"/>
      <c r="I5" s="4"/>
      <c r="J5" s="4"/>
      <c r="K5" s="4"/>
      <c r="L5" s="4"/>
      <c r="M5" s="4"/>
      <c r="N5" t="s">
        <v>111</v>
      </c>
    </row>
    <row r="6" spans="1:14" s="2" customFormat="1" ht="15.5">
      <c r="A6" s="5"/>
      <c r="B6" s="119" t="s">
        <v>146</v>
      </c>
      <c r="C6" s="120"/>
      <c r="D6" s="121"/>
      <c r="E6" s="121"/>
      <c r="F6" s="121"/>
      <c r="G6" s="121"/>
      <c r="H6" s="165" t="s">
        <v>0</v>
      </c>
      <c r="I6" s="165"/>
      <c r="J6" s="165"/>
      <c r="K6" s="6"/>
      <c r="L6" s="6"/>
      <c r="M6" s="5"/>
      <c r="N6" s="55" t="s">
        <v>112</v>
      </c>
    </row>
    <row r="7" spans="1:13" ht="15" thickBot="1">
      <c r="A7" s="4"/>
      <c r="B7" s="122" t="s">
        <v>147</v>
      </c>
      <c r="C7" s="123"/>
      <c r="D7" s="123"/>
      <c r="E7" s="123"/>
      <c r="F7" s="123"/>
      <c r="G7" s="123"/>
      <c r="H7" s="124" t="s">
        <v>1</v>
      </c>
      <c r="I7" s="124" t="s">
        <v>2</v>
      </c>
      <c r="J7" s="124" t="s">
        <v>3</v>
      </c>
      <c r="K7" s="7"/>
      <c r="L7" s="6"/>
      <c r="M7" s="4"/>
    </row>
    <row r="8" spans="1:13" ht="15">
      <c r="A8" s="4"/>
      <c r="B8" s="7"/>
      <c r="C8" s="7"/>
      <c r="D8" s="7"/>
      <c r="E8" s="7"/>
      <c r="F8" s="7"/>
      <c r="G8" s="7"/>
      <c r="H8" s="12"/>
      <c r="I8" s="12"/>
      <c r="J8" s="12"/>
      <c r="K8" s="7"/>
      <c r="L8" s="7"/>
      <c r="M8" s="4"/>
    </row>
    <row r="9" spans="1:13" ht="15">
      <c r="A9" s="4"/>
      <c r="B9" s="113" t="s">
        <v>4</v>
      </c>
      <c r="C9" s="114"/>
      <c r="D9" s="9"/>
      <c r="E9" s="9"/>
      <c r="F9" s="9"/>
      <c r="G9" s="10"/>
      <c r="H9" s="51"/>
      <c r="I9" s="51"/>
      <c r="J9" s="51"/>
      <c r="K9" s="4"/>
      <c r="L9" s="4"/>
      <c r="M9" s="4"/>
    </row>
    <row r="10" spans="1:13" ht="15">
      <c r="A10" s="4"/>
      <c r="B10" s="113" t="s">
        <v>5</v>
      </c>
      <c r="C10" s="114"/>
      <c r="D10" s="9"/>
      <c r="E10" s="9"/>
      <c r="F10" s="9"/>
      <c r="G10" s="10"/>
      <c r="H10" s="51"/>
      <c r="I10" s="51"/>
      <c r="J10" s="51"/>
      <c r="K10" s="4"/>
      <c r="L10" s="4"/>
      <c r="M10" s="4"/>
    </row>
    <row r="11" spans="1:13" ht="15">
      <c r="A11" s="4"/>
      <c r="B11" s="113" t="s">
        <v>6</v>
      </c>
      <c r="C11" s="114"/>
      <c r="D11" s="9"/>
      <c r="E11" s="9"/>
      <c r="F11" s="9"/>
      <c r="G11" s="10"/>
      <c r="H11" s="51"/>
      <c r="I11" s="51"/>
      <c r="J11" s="51"/>
      <c r="K11" s="4"/>
      <c r="L11" s="4"/>
      <c r="M11" s="4"/>
    </row>
    <row r="12" spans="1:13" ht="15">
      <c r="A12" s="4"/>
      <c r="B12" s="113" t="s">
        <v>7</v>
      </c>
      <c r="C12" s="114" t="s">
        <v>34</v>
      </c>
      <c r="D12" s="9"/>
      <c r="E12" s="9"/>
      <c r="F12" s="9"/>
      <c r="G12" s="10"/>
      <c r="H12" s="51"/>
      <c r="I12" s="51"/>
      <c r="J12" s="51"/>
      <c r="K12" s="4"/>
      <c r="L12" s="4"/>
      <c r="M12" s="4"/>
    </row>
    <row r="13" spans="1:13" ht="15">
      <c r="A13" s="4"/>
      <c r="B13" s="113" t="s">
        <v>7</v>
      </c>
      <c r="C13" s="114" t="s">
        <v>35</v>
      </c>
      <c r="D13" s="9"/>
      <c r="E13" s="9"/>
      <c r="F13" s="9"/>
      <c r="G13" s="10"/>
      <c r="H13" s="51"/>
      <c r="I13" s="51"/>
      <c r="J13" s="51"/>
      <c r="K13" s="4"/>
      <c r="L13" s="4"/>
      <c r="M13" s="4"/>
    </row>
    <row r="14" spans="1:13" ht="15">
      <c r="A14" s="4"/>
      <c r="B14" s="113" t="s">
        <v>7</v>
      </c>
      <c r="C14" s="114" t="s">
        <v>36</v>
      </c>
      <c r="D14" s="9"/>
      <c r="E14" s="9"/>
      <c r="F14" s="9"/>
      <c r="G14" s="10"/>
      <c r="H14" s="51"/>
      <c r="I14" s="51"/>
      <c r="J14" s="51"/>
      <c r="K14" s="4"/>
      <c r="L14" s="4"/>
      <c r="M14" s="4"/>
    </row>
    <row r="15" spans="1:13" ht="15">
      <c r="A15" s="4"/>
      <c r="B15" s="113" t="s">
        <v>7</v>
      </c>
      <c r="C15" s="114" t="s">
        <v>37</v>
      </c>
      <c r="D15" s="9"/>
      <c r="E15" s="9"/>
      <c r="F15" s="9"/>
      <c r="G15" s="10"/>
      <c r="H15" s="51"/>
      <c r="I15" s="51"/>
      <c r="J15" s="51"/>
      <c r="K15" s="4"/>
      <c r="L15" s="4"/>
      <c r="M15" s="4"/>
    </row>
    <row r="16" spans="1:13" ht="15">
      <c r="A16" s="4"/>
      <c r="B16" s="113" t="s">
        <v>7</v>
      </c>
      <c r="C16" s="114" t="s">
        <v>38</v>
      </c>
      <c r="D16" s="9"/>
      <c r="E16" s="9"/>
      <c r="F16" s="9"/>
      <c r="G16" s="10"/>
      <c r="H16" s="51"/>
      <c r="I16" s="51"/>
      <c r="J16" s="51"/>
      <c r="K16" s="4"/>
      <c r="L16" s="4"/>
      <c r="M16" s="4"/>
    </row>
    <row r="17" spans="1:13" ht="15">
      <c r="A17" s="4"/>
      <c r="B17" s="113" t="s">
        <v>7</v>
      </c>
      <c r="C17" s="114" t="s">
        <v>39</v>
      </c>
      <c r="D17" s="9"/>
      <c r="E17" s="9"/>
      <c r="F17" s="9"/>
      <c r="G17" s="10"/>
      <c r="H17" s="51"/>
      <c r="I17" s="51"/>
      <c r="J17" s="51"/>
      <c r="K17" s="4"/>
      <c r="L17" s="4"/>
      <c r="M17" s="4"/>
    </row>
    <row r="18" spans="1:13" ht="15">
      <c r="A18" s="4"/>
      <c r="B18" s="113" t="s">
        <v>7</v>
      </c>
      <c r="C18" s="114" t="s">
        <v>40</v>
      </c>
      <c r="D18" s="9"/>
      <c r="E18" s="9"/>
      <c r="F18" s="9"/>
      <c r="G18" s="10"/>
      <c r="H18" s="51"/>
      <c r="I18" s="51"/>
      <c r="J18" s="51"/>
      <c r="K18" s="4"/>
      <c r="L18" s="4"/>
      <c r="M18" s="4"/>
    </row>
    <row r="19" spans="1:13" ht="15">
      <c r="A19" s="4"/>
      <c r="B19" s="113" t="s">
        <v>7</v>
      </c>
      <c r="C19" s="114" t="s">
        <v>41</v>
      </c>
      <c r="D19" s="9"/>
      <c r="E19" s="9"/>
      <c r="F19" s="9"/>
      <c r="G19" s="10"/>
      <c r="H19" s="51"/>
      <c r="I19" s="51"/>
      <c r="J19" s="51"/>
      <c r="K19" s="4"/>
      <c r="L19" s="4"/>
      <c r="M19" s="4"/>
    </row>
    <row r="20" spans="1:13" ht="15">
      <c r="A20" s="4"/>
      <c r="B20" s="113" t="s">
        <v>7</v>
      </c>
      <c r="C20" s="114" t="s">
        <v>42</v>
      </c>
      <c r="D20" s="9"/>
      <c r="E20" s="9"/>
      <c r="F20" s="9"/>
      <c r="G20" s="10"/>
      <c r="H20" s="51"/>
      <c r="I20" s="51"/>
      <c r="J20" s="51"/>
      <c r="K20" s="4"/>
      <c r="L20" s="4"/>
      <c r="M20" s="4"/>
    </row>
    <row r="21" spans="1:13" ht="15">
      <c r="A21" s="4"/>
      <c r="B21" s="113" t="s">
        <v>163</v>
      </c>
      <c r="C21" s="114"/>
      <c r="D21" s="9"/>
      <c r="E21" s="9"/>
      <c r="F21" s="9"/>
      <c r="G21" s="10"/>
      <c r="H21" s="51"/>
      <c r="I21" s="51"/>
      <c r="J21" s="51"/>
      <c r="K21" s="4"/>
      <c r="L21" s="4"/>
      <c r="M21" s="4"/>
    </row>
    <row r="22" spans="1:13" ht="15">
      <c r="A22" s="4"/>
      <c r="B22" s="113" t="s">
        <v>9</v>
      </c>
      <c r="C22" s="114"/>
      <c r="D22" s="9"/>
      <c r="E22" s="9"/>
      <c r="F22" s="9"/>
      <c r="G22" s="10"/>
      <c r="H22" s="51"/>
      <c r="I22" s="51"/>
      <c r="J22" s="51"/>
      <c r="K22" s="4"/>
      <c r="L22" s="4"/>
      <c r="M22" s="4"/>
    </row>
    <row r="23" spans="1:13" ht="15">
      <c r="A23" s="4"/>
      <c r="B23" s="113" t="s">
        <v>10</v>
      </c>
      <c r="C23" s="114"/>
      <c r="D23" s="9"/>
      <c r="E23" s="9"/>
      <c r="F23" s="9"/>
      <c r="G23" s="10"/>
      <c r="H23" s="51"/>
      <c r="I23" s="51"/>
      <c r="J23" s="51"/>
      <c r="K23" s="4"/>
      <c r="L23" s="4"/>
      <c r="M23" s="4"/>
    </row>
    <row r="24" spans="1:13" ht="15">
      <c r="A24" s="4"/>
      <c r="B24" s="113" t="s">
        <v>8</v>
      </c>
      <c r="C24" s="114"/>
      <c r="D24" s="9"/>
      <c r="E24" s="9"/>
      <c r="F24" s="9"/>
      <c r="G24" s="10"/>
      <c r="H24" s="51"/>
      <c r="I24" s="51"/>
      <c r="J24" s="51"/>
      <c r="K24" s="4"/>
      <c r="L24" s="4"/>
      <c r="M24" s="4"/>
    </row>
    <row r="25" spans="1:13" ht="15">
      <c r="A25" s="4"/>
      <c r="B25" s="113" t="s">
        <v>11</v>
      </c>
      <c r="C25" s="114"/>
      <c r="D25" s="9"/>
      <c r="E25" s="9"/>
      <c r="F25" s="9"/>
      <c r="G25" s="10"/>
      <c r="H25" s="51"/>
      <c r="I25" s="51"/>
      <c r="J25" s="51"/>
      <c r="K25" s="4"/>
      <c r="L25" s="4"/>
      <c r="M25" s="4"/>
    </row>
    <row r="26" spans="1:13" ht="15">
      <c r="A26" s="4"/>
      <c r="B26" s="113" t="s">
        <v>56</v>
      </c>
      <c r="C26" s="114"/>
      <c r="D26" s="9"/>
      <c r="E26" s="9"/>
      <c r="F26" s="9"/>
      <c r="G26" s="10"/>
      <c r="H26" s="51"/>
      <c r="I26" s="51"/>
      <c r="J26" s="51"/>
      <c r="K26" s="4"/>
      <c r="L26" s="4"/>
      <c r="M26" s="4"/>
    </row>
    <row r="27" spans="1:13" ht="15">
      <c r="A27" s="4"/>
      <c r="B27" s="113" t="s">
        <v>12</v>
      </c>
      <c r="C27" s="114"/>
      <c r="D27" s="9"/>
      <c r="E27" s="9"/>
      <c r="F27" s="9"/>
      <c r="G27" s="10"/>
      <c r="H27" s="51"/>
      <c r="I27" s="51"/>
      <c r="J27" s="51"/>
      <c r="K27" s="4"/>
      <c r="L27" s="4"/>
      <c r="M27" s="4"/>
    </row>
    <row r="28" spans="1:12" ht="15">
      <c r="A28" s="4"/>
      <c r="B28" s="113" t="s">
        <v>7</v>
      </c>
      <c r="C28" s="114" t="s">
        <v>43</v>
      </c>
      <c r="D28" s="9"/>
      <c r="E28" s="9"/>
      <c r="F28" s="9"/>
      <c r="G28" s="10"/>
      <c r="H28" s="51"/>
      <c r="I28" s="51"/>
      <c r="J28" s="51"/>
      <c r="K28" s="4"/>
      <c r="L28" s="4"/>
    </row>
    <row r="29" spans="1:13" ht="15">
      <c r="A29" s="4"/>
      <c r="B29" s="113" t="s">
        <v>7</v>
      </c>
      <c r="C29" s="114" t="s">
        <v>44</v>
      </c>
      <c r="D29" s="9"/>
      <c r="E29" s="9"/>
      <c r="F29" s="9"/>
      <c r="G29" s="10"/>
      <c r="H29" s="51"/>
      <c r="I29" s="51"/>
      <c r="J29" s="51"/>
      <c r="K29" s="4"/>
      <c r="L29" s="4"/>
      <c r="M29" s="4"/>
    </row>
    <row r="30" spans="1:13" ht="15">
      <c r="A30" s="4"/>
      <c r="B30" s="113" t="s">
        <v>7</v>
      </c>
      <c r="C30" s="114" t="s">
        <v>45</v>
      </c>
      <c r="D30" s="9"/>
      <c r="E30" s="9"/>
      <c r="F30" s="9"/>
      <c r="G30" s="10"/>
      <c r="H30" s="51"/>
      <c r="I30" s="51"/>
      <c r="J30" s="51"/>
      <c r="K30" s="4"/>
      <c r="L30" s="4"/>
      <c r="M30" s="4"/>
    </row>
    <row r="31" spans="1:13" ht="15">
      <c r="A31" s="4"/>
      <c r="B31" s="113" t="s">
        <v>7</v>
      </c>
      <c r="C31" s="114" t="s">
        <v>46</v>
      </c>
      <c r="D31" s="9"/>
      <c r="E31" s="9"/>
      <c r="F31" s="9"/>
      <c r="G31" s="10"/>
      <c r="H31" s="51"/>
      <c r="I31" s="51"/>
      <c r="J31" s="51"/>
      <c r="K31" s="4"/>
      <c r="L31" s="4"/>
      <c r="M31" s="4"/>
    </row>
    <row r="32" spans="1:13" ht="15">
      <c r="A32" s="4"/>
      <c r="B32" s="113" t="s">
        <v>7</v>
      </c>
      <c r="C32" s="114" t="s">
        <v>47</v>
      </c>
      <c r="D32" s="9"/>
      <c r="E32" s="9"/>
      <c r="F32" s="9"/>
      <c r="G32" s="10"/>
      <c r="H32" s="51"/>
      <c r="I32" s="51"/>
      <c r="J32" s="51"/>
      <c r="K32" s="4"/>
      <c r="L32" s="4"/>
      <c r="M32" s="4"/>
    </row>
    <row r="33" spans="1:13" ht="15">
      <c r="A33" s="4"/>
      <c r="B33" s="113" t="s">
        <v>7</v>
      </c>
      <c r="C33" s="114" t="s">
        <v>48</v>
      </c>
      <c r="D33" s="9"/>
      <c r="E33" s="9"/>
      <c r="F33" s="9"/>
      <c r="G33" s="10"/>
      <c r="H33" s="51"/>
      <c r="I33" s="51"/>
      <c r="J33" s="51"/>
      <c r="K33" s="4"/>
      <c r="L33" s="4"/>
      <c r="M33" s="4"/>
    </row>
    <row r="34" spans="1:13" ht="15">
      <c r="A34" s="4"/>
      <c r="B34" s="113" t="s">
        <v>7</v>
      </c>
      <c r="C34" s="114" t="s">
        <v>49</v>
      </c>
      <c r="D34" s="9"/>
      <c r="E34" s="9"/>
      <c r="F34" s="9"/>
      <c r="G34" s="10"/>
      <c r="H34" s="51"/>
      <c r="I34" s="51"/>
      <c r="J34" s="51"/>
      <c r="K34" s="4"/>
      <c r="L34" s="4"/>
      <c r="M34" s="4"/>
    </row>
    <row r="35" spans="1:13" ht="15">
      <c r="A35" s="4"/>
      <c r="B35" s="113" t="s">
        <v>7</v>
      </c>
      <c r="C35" s="114" t="s">
        <v>50</v>
      </c>
      <c r="D35" s="9"/>
      <c r="E35" s="9"/>
      <c r="F35" s="9"/>
      <c r="G35" s="10"/>
      <c r="H35" s="51"/>
      <c r="I35" s="51"/>
      <c r="J35" s="51"/>
      <c r="K35" s="4"/>
      <c r="L35" s="4"/>
      <c r="M35" s="4"/>
    </row>
    <row r="36" spans="1:13" ht="15">
      <c r="A36" s="4"/>
      <c r="B36" s="113" t="s">
        <v>7</v>
      </c>
      <c r="C36" s="114" t="s">
        <v>51</v>
      </c>
      <c r="D36" s="9"/>
      <c r="E36" s="9"/>
      <c r="F36" s="9"/>
      <c r="G36" s="10"/>
      <c r="H36" s="51"/>
      <c r="I36" s="51"/>
      <c r="J36" s="51"/>
      <c r="K36" s="4"/>
      <c r="L36" s="4"/>
      <c r="M36" s="4"/>
    </row>
    <row r="37" spans="1:13" ht="15">
      <c r="A37" s="4"/>
      <c r="B37" s="113" t="s">
        <v>13</v>
      </c>
      <c r="C37" s="114"/>
      <c r="D37" s="9"/>
      <c r="E37" s="9"/>
      <c r="F37" s="9"/>
      <c r="G37" s="10"/>
      <c r="H37" s="51"/>
      <c r="I37" s="51"/>
      <c r="J37" s="51"/>
      <c r="K37" s="4"/>
      <c r="L37" s="4"/>
      <c r="M37" s="4"/>
    </row>
    <row r="38" spans="1:13" ht="15">
      <c r="A38" s="4"/>
      <c r="B38" s="113" t="s">
        <v>7</v>
      </c>
      <c r="C38" s="114" t="s">
        <v>52</v>
      </c>
      <c r="D38" s="9"/>
      <c r="E38" s="9"/>
      <c r="F38" s="9"/>
      <c r="G38" s="10"/>
      <c r="H38" s="51"/>
      <c r="I38" s="51"/>
      <c r="J38" s="51"/>
      <c r="K38" s="4"/>
      <c r="L38" s="4"/>
      <c r="M38" s="4"/>
    </row>
    <row r="39" spans="1:14" ht="15">
      <c r="A39" s="4"/>
      <c r="B39" s="113" t="s">
        <v>7</v>
      </c>
      <c r="C39" s="114" t="s">
        <v>53</v>
      </c>
      <c r="D39" s="9"/>
      <c r="E39" s="9"/>
      <c r="F39" s="9"/>
      <c r="G39" s="10"/>
      <c r="H39" s="51"/>
      <c r="I39" s="51"/>
      <c r="J39" s="51"/>
      <c r="K39" s="4"/>
      <c r="L39" s="4"/>
      <c r="M39" s="4"/>
      <c r="N39" s="60" t="s">
        <v>139</v>
      </c>
    </row>
    <row r="40" spans="1:14" ht="15">
      <c r="A40" s="4"/>
      <c r="B40" s="113" t="s">
        <v>15</v>
      </c>
      <c r="C40" s="114"/>
      <c r="D40" s="9"/>
      <c r="E40" s="9"/>
      <c r="F40" s="9"/>
      <c r="G40" s="10"/>
      <c r="H40" s="51"/>
      <c r="I40" s="51"/>
      <c r="J40" s="51"/>
      <c r="K40" s="4"/>
      <c r="L40" s="4"/>
      <c r="M40" s="4"/>
      <c r="N40" t="s">
        <v>121</v>
      </c>
    </row>
    <row r="41" spans="1:14" ht="15">
      <c r="A41" s="4"/>
      <c r="B41" s="113" t="s">
        <v>16</v>
      </c>
      <c r="C41" s="114"/>
      <c r="D41" s="9"/>
      <c r="E41" s="9"/>
      <c r="F41" s="9"/>
      <c r="G41" s="10"/>
      <c r="H41" s="51"/>
      <c r="I41" s="51"/>
      <c r="J41" s="51"/>
      <c r="K41" s="4"/>
      <c r="L41" s="4"/>
      <c r="M41" s="4"/>
      <c r="N41" t="s">
        <v>123</v>
      </c>
    </row>
    <row r="42" spans="1:14" ht="15">
      <c r="A42" s="4"/>
      <c r="B42" s="113" t="s">
        <v>115</v>
      </c>
      <c r="C42" s="114"/>
      <c r="D42" s="9"/>
      <c r="E42" s="9"/>
      <c r="F42" s="9"/>
      <c r="G42" s="10"/>
      <c r="H42" s="51"/>
      <c r="I42" s="51"/>
      <c r="J42" s="51"/>
      <c r="K42" s="4"/>
      <c r="L42" s="4"/>
      <c r="M42" s="4"/>
      <c r="N42" t="s">
        <v>124</v>
      </c>
    </row>
    <row r="43" spans="1:14" ht="15">
      <c r="A43" s="4"/>
      <c r="B43" s="113" t="s">
        <v>57</v>
      </c>
      <c r="C43" s="114"/>
      <c r="D43" s="9"/>
      <c r="E43" s="9"/>
      <c r="F43" s="9"/>
      <c r="G43" s="10"/>
      <c r="H43" s="51"/>
      <c r="I43" s="51"/>
      <c r="J43" s="51"/>
      <c r="K43" s="4"/>
      <c r="L43" s="4"/>
      <c r="M43" s="4"/>
      <c r="N43" t="s">
        <v>125</v>
      </c>
    </row>
    <row r="44" spans="1:13" ht="15">
      <c r="A44" s="4"/>
      <c r="B44" s="113" t="s">
        <v>55</v>
      </c>
      <c r="C44" s="114"/>
      <c r="D44" s="9"/>
      <c r="E44" s="9"/>
      <c r="F44" s="9"/>
      <c r="G44" s="10"/>
      <c r="H44" s="51"/>
      <c r="I44" s="51"/>
      <c r="J44" s="51"/>
      <c r="K44" s="4"/>
      <c r="L44" s="4"/>
      <c r="M44" s="4"/>
    </row>
    <row r="45" spans="1:13" ht="15">
      <c r="A45" s="4"/>
      <c r="B45" s="113" t="s">
        <v>164</v>
      </c>
      <c r="C45" s="114"/>
      <c r="D45" s="9"/>
      <c r="E45" s="9"/>
      <c r="F45" s="9"/>
      <c r="G45" s="10"/>
      <c r="H45" s="51"/>
      <c r="I45" s="51"/>
      <c r="J45" s="51"/>
      <c r="K45" s="4"/>
      <c r="L45" s="4"/>
      <c r="M45" s="4"/>
    </row>
    <row r="46" spans="1:14" ht="15">
      <c r="A46" s="4"/>
      <c r="B46" s="113" t="s">
        <v>54</v>
      </c>
      <c r="C46" s="114"/>
      <c r="D46" s="9"/>
      <c r="E46" s="9"/>
      <c r="F46" s="9"/>
      <c r="G46" s="10"/>
      <c r="H46" s="51"/>
      <c r="I46" s="51"/>
      <c r="J46" s="51"/>
      <c r="K46" s="4"/>
      <c r="L46" s="4"/>
      <c r="M46" s="4"/>
      <c r="N46" s="61" t="s">
        <v>122</v>
      </c>
    </row>
    <row r="47" spans="1:14" ht="15">
      <c r="A47" s="4"/>
      <c r="B47" s="113" t="s">
        <v>17</v>
      </c>
      <c r="C47" s="114"/>
      <c r="D47" s="9"/>
      <c r="E47" s="9"/>
      <c r="F47" s="9"/>
      <c r="G47" s="10"/>
      <c r="H47" s="51"/>
      <c r="I47" s="51"/>
      <c r="J47" s="51"/>
      <c r="K47" s="4"/>
      <c r="L47" s="4"/>
      <c r="M47" s="4"/>
      <c r="N47" s="62" t="s">
        <v>140</v>
      </c>
    </row>
    <row r="48" spans="1:14" ht="15">
      <c r="A48" s="4"/>
      <c r="B48" s="8" t="s">
        <v>14</v>
      </c>
      <c r="C48" s="166"/>
      <c r="D48" s="167"/>
      <c r="E48" s="167"/>
      <c r="F48" s="168"/>
      <c r="G48" s="10"/>
      <c r="H48" s="51"/>
      <c r="I48" s="51"/>
      <c r="J48" s="51"/>
      <c r="K48" s="4"/>
      <c r="L48" s="4"/>
      <c r="M48" s="4"/>
      <c r="N48" s="62" t="s">
        <v>141</v>
      </c>
    </row>
    <row r="49" spans="1:14" ht="15">
      <c r="A49" s="4"/>
      <c r="B49" s="8" t="s">
        <v>7</v>
      </c>
      <c r="C49" s="166"/>
      <c r="D49" s="167"/>
      <c r="E49" s="167"/>
      <c r="F49" s="168"/>
      <c r="G49" s="10"/>
      <c r="H49" s="51"/>
      <c r="I49" s="51"/>
      <c r="J49" s="51"/>
      <c r="K49" s="4"/>
      <c r="L49" s="4"/>
      <c r="M49" s="4"/>
      <c r="N49" s="62" t="s">
        <v>142</v>
      </c>
    </row>
    <row r="50" spans="1:14" ht="15">
      <c r="A50" s="4"/>
      <c r="B50" s="8" t="s">
        <v>14</v>
      </c>
      <c r="C50" s="169"/>
      <c r="D50" s="170"/>
      <c r="E50" s="170"/>
      <c r="F50" s="171"/>
      <c r="G50" s="10"/>
      <c r="H50" s="51"/>
      <c r="I50" s="51"/>
      <c r="J50" s="51"/>
      <c r="K50" s="4"/>
      <c r="L50" s="4"/>
      <c r="M50" s="4"/>
      <c r="N50" s="62"/>
    </row>
    <row r="51" spans="1:13" ht="15">
      <c r="A51" s="4"/>
      <c r="B51" s="8" t="s">
        <v>7</v>
      </c>
      <c r="C51" s="166"/>
      <c r="D51" s="167"/>
      <c r="E51" s="167"/>
      <c r="F51" s="168"/>
      <c r="G51" s="10"/>
      <c r="H51" s="51"/>
      <c r="I51" s="51"/>
      <c r="J51" s="51"/>
      <c r="K51" s="4"/>
      <c r="L51" s="4"/>
      <c r="M51" s="4"/>
    </row>
    <row r="52" spans="1:13" ht="15">
      <c r="A52" s="4"/>
      <c r="B52" s="6"/>
      <c r="C52" s="6"/>
      <c r="D52" s="6"/>
      <c r="E52" s="6"/>
      <c r="F52" s="6"/>
      <c r="G52" s="6"/>
      <c r="H52" s="6"/>
      <c r="I52" s="6"/>
      <c r="J52" s="6"/>
      <c r="K52" s="4"/>
      <c r="L52" s="4"/>
      <c r="M52" s="4"/>
    </row>
    <row r="53" spans="1:13" ht="15">
      <c r="A53" s="4"/>
      <c r="B53" s="15" t="s">
        <v>19</v>
      </c>
      <c r="C53" s="15"/>
      <c r="D53" s="15"/>
      <c r="E53" s="15"/>
      <c r="F53" s="15"/>
      <c r="G53" s="15"/>
      <c r="H53" s="116">
        <f>SUM(H9:H51)</f>
        <v>0</v>
      </c>
      <c r="I53" s="116">
        <f>SUM(I9:I51)</f>
        <v>0</v>
      </c>
      <c r="J53" s="116">
        <f>SUM(J9:J51)</f>
        <v>0</v>
      </c>
      <c r="K53" s="7"/>
      <c r="L53" s="7"/>
      <c r="M53" s="4"/>
    </row>
    <row r="54" spans="1:13" ht="15" thickBot="1">
      <c r="A54" s="4"/>
      <c r="B54" s="16" t="s">
        <v>20</v>
      </c>
      <c r="C54" s="16"/>
      <c r="D54" s="16"/>
      <c r="E54" s="16"/>
      <c r="F54" s="117">
        <f>SUM(H53:J53)</f>
        <v>0</v>
      </c>
      <c r="G54" s="16"/>
      <c r="H54" s="16"/>
      <c r="I54" s="16"/>
      <c r="J54" s="16"/>
      <c r="K54" s="7"/>
      <c r="L54" s="7"/>
      <c r="M54" s="4"/>
    </row>
    <row r="55" spans="1:13" ht="15">
      <c r="A55" s="4"/>
      <c r="B55" s="7"/>
      <c r="C55" s="7"/>
      <c r="D55" s="7"/>
      <c r="E55" s="7"/>
      <c r="F55" s="7"/>
      <c r="G55" s="7"/>
      <c r="H55" s="7"/>
      <c r="I55" s="7"/>
      <c r="J55" s="7"/>
      <c r="K55" s="7"/>
      <c r="L55" s="7"/>
      <c r="M55" s="4"/>
    </row>
    <row r="56" spans="1:13" ht="15">
      <c r="A56" s="4"/>
      <c r="B56" s="7" t="s">
        <v>148</v>
      </c>
      <c r="C56" s="7"/>
      <c r="D56" s="7"/>
      <c r="E56" s="7"/>
      <c r="F56" s="7"/>
      <c r="G56" s="7"/>
      <c r="H56" s="7"/>
      <c r="I56" s="7"/>
      <c r="J56" s="7"/>
      <c r="K56" s="7"/>
      <c r="L56" s="7"/>
      <c r="M56" s="4"/>
    </row>
    <row r="57" spans="1:14" ht="15">
      <c r="A57" s="4"/>
      <c r="B57" s="7" t="s">
        <v>126</v>
      </c>
      <c r="C57" s="7"/>
      <c r="D57" s="7"/>
      <c r="E57" s="7"/>
      <c r="F57" s="7"/>
      <c r="G57" s="7"/>
      <c r="H57" s="7"/>
      <c r="I57" s="7"/>
      <c r="J57" s="7"/>
      <c r="K57" s="7"/>
      <c r="L57" s="56"/>
      <c r="M57" s="4"/>
      <c r="N57" s="7" t="s">
        <v>143</v>
      </c>
    </row>
    <row r="58" spans="1:14" ht="15">
      <c r="A58" s="4"/>
      <c r="B58" s="13" t="s">
        <v>118</v>
      </c>
      <c r="C58" s="13"/>
      <c r="D58" s="13"/>
      <c r="E58" s="13"/>
      <c r="F58" s="13"/>
      <c r="G58" s="13"/>
      <c r="H58" s="13"/>
      <c r="I58" s="51"/>
      <c r="J58" s="51"/>
      <c r="K58" s="7"/>
      <c r="L58" s="56"/>
      <c r="M58" s="4"/>
      <c r="N58" t="s">
        <v>144</v>
      </c>
    </row>
    <row r="59" spans="1:13" ht="15">
      <c r="A59" s="4"/>
      <c r="B59" s="7"/>
      <c r="C59" s="20"/>
      <c r="D59" s="20"/>
      <c r="E59" s="20"/>
      <c r="F59" s="20"/>
      <c r="G59" s="20"/>
      <c r="H59" s="20"/>
      <c r="I59" s="20"/>
      <c r="J59" s="20"/>
      <c r="K59" s="7"/>
      <c r="L59" s="7"/>
      <c r="M59" s="4"/>
    </row>
    <row r="60" spans="1:13" ht="15" thickBot="1">
      <c r="A60" s="4"/>
      <c r="B60" s="14" t="s">
        <v>63</v>
      </c>
      <c r="C60" s="14"/>
      <c r="D60" s="14"/>
      <c r="E60" s="14"/>
      <c r="F60" s="14"/>
      <c r="G60" s="14"/>
      <c r="H60" s="115">
        <f>H53+I58+J58</f>
        <v>0</v>
      </c>
      <c r="I60" s="115">
        <f>I53-I58</f>
        <v>0</v>
      </c>
      <c r="J60" s="115">
        <f>J53-J58</f>
        <v>0</v>
      </c>
      <c r="K60" s="7"/>
      <c r="L60" s="7"/>
      <c r="M60" s="4"/>
    </row>
    <row r="61" spans="1:13" ht="15">
      <c r="A61" s="4"/>
      <c r="B61" s="4"/>
      <c r="C61" s="4"/>
      <c r="D61" s="4"/>
      <c r="E61" s="4"/>
      <c r="F61" s="4"/>
      <c r="G61" s="4"/>
      <c r="H61" s="4"/>
      <c r="I61" s="4"/>
      <c r="J61" s="4"/>
      <c r="K61" s="4"/>
      <c r="L61" s="4"/>
      <c r="M61" s="4"/>
    </row>
    <row r="62" spans="1:13" ht="15">
      <c r="A62" s="4"/>
      <c r="B62" s="4"/>
      <c r="C62" s="4"/>
      <c r="D62" s="4"/>
      <c r="E62" s="4"/>
      <c r="F62" s="4"/>
      <c r="G62" s="4"/>
      <c r="H62" s="4"/>
      <c r="I62" s="4"/>
      <c r="J62" s="4"/>
      <c r="K62" s="4"/>
      <c r="L62" s="4"/>
      <c r="M62" s="4"/>
    </row>
    <row r="63" spans="1:13" ht="15" thickBot="1">
      <c r="A63" s="4"/>
      <c r="B63" s="14" t="s">
        <v>97</v>
      </c>
      <c r="C63" s="14"/>
      <c r="D63" s="14"/>
      <c r="E63" s="14"/>
      <c r="F63" s="53"/>
      <c r="G63" s="14"/>
      <c r="H63" s="14"/>
      <c r="I63" s="14"/>
      <c r="J63" s="14"/>
      <c r="K63" s="4"/>
      <c r="L63" s="4"/>
      <c r="M63" s="4"/>
    </row>
    <row r="64" spans="1:13" ht="15">
      <c r="A64" s="4"/>
      <c r="B64" s="6"/>
      <c r="C64" s="6"/>
      <c r="D64" s="6"/>
      <c r="E64" s="6"/>
      <c r="F64" s="6"/>
      <c r="G64" s="6"/>
      <c r="H64" s="6"/>
      <c r="I64" s="6"/>
      <c r="J64" s="6"/>
      <c r="K64" s="4"/>
      <c r="L64" s="4"/>
      <c r="M64" s="4"/>
    </row>
    <row r="65" spans="1:13" ht="15">
      <c r="A65" s="4"/>
      <c r="B65" s="4"/>
      <c r="C65" s="4"/>
      <c r="D65" s="4"/>
      <c r="E65" s="4"/>
      <c r="F65" s="4"/>
      <c r="G65" s="4"/>
      <c r="H65" s="4"/>
      <c r="I65" s="4"/>
      <c r="J65" s="4"/>
      <c r="K65" s="4"/>
      <c r="L65" s="4"/>
      <c r="M65" s="4"/>
    </row>
    <row r="66" spans="1:13" ht="15.5">
      <c r="A66" s="4"/>
      <c r="B66" s="119" t="s">
        <v>127</v>
      </c>
      <c r="C66" s="127"/>
      <c r="D66" s="127"/>
      <c r="E66" s="127"/>
      <c r="F66" s="127"/>
      <c r="G66" s="127"/>
      <c r="H66" s="127"/>
      <c r="I66" s="128"/>
      <c r="J66" s="127"/>
      <c r="K66" s="127"/>
      <c r="L66" s="127"/>
      <c r="M66" s="4"/>
    </row>
    <row r="67" spans="1:13" ht="15">
      <c r="A67" s="4"/>
      <c r="B67" s="125" t="s">
        <v>87</v>
      </c>
      <c r="C67" s="127"/>
      <c r="D67" s="127"/>
      <c r="E67" s="127"/>
      <c r="F67" s="127"/>
      <c r="G67" s="127"/>
      <c r="H67" s="127"/>
      <c r="I67" s="128"/>
      <c r="J67" s="127"/>
      <c r="K67" s="127"/>
      <c r="L67" s="127"/>
      <c r="M67" s="4"/>
    </row>
    <row r="68" spans="1:13" ht="15">
      <c r="A68" s="4"/>
      <c r="B68" s="126" t="s">
        <v>61</v>
      </c>
      <c r="C68" s="127"/>
      <c r="D68" s="127"/>
      <c r="E68" s="127"/>
      <c r="F68" s="127"/>
      <c r="G68" s="127"/>
      <c r="H68" s="127"/>
      <c r="I68" s="128"/>
      <c r="J68" s="127"/>
      <c r="K68" s="127"/>
      <c r="L68" s="127"/>
      <c r="M68" s="4"/>
    </row>
    <row r="69" spans="1:13" ht="15">
      <c r="A69" s="4"/>
      <c r="B69" s="21"/>
      <c r="C69" s="4"/>
      <c r="D69" s="4"/>
      <c r="E69" s="4"/>
      <c r="F69" s="4"/>
      <c r="G69" s="4"/>
      <c r="H69" s="4"/>
      <c r="I69" s="12"/>
      <c r="J69" s="4"/>
      <c r="K69" s="4"/>
      <c r="L69" s="4"/>
      <c r="M69" s="4"/>
    </row>
    <row r="70" spans="1:13" ht="15">
      <c r="A70" s="4"/>
      <c r="B70" s="5" t="s">
        <v>166</v>
      </c>
      <c r="C70" s="4"/>
      <c r="D70" s="4"/>
      <c r="E70" s="4"/>
      <c r="F70" s="4"/>
      <c r="G70" s="4"/>
      <c r="H70" s="4"/>
      <c r="I70" s="12"/>
      <c r="J70" s="4"/>
      <c r="K70" s="4"/>
      <c r="L70" s="4"/>
      <c r="M70" s="4"/>
    </row>
    <row r="71" spans="1:13" ht="15">
      <c r="A71" s="4"/>
      <c r="B71" s="21" t="s">
        <v>114</v>
      </c>
      <c r="C71" s="4"/>
      <c r="D71" s="4"/>
      <c r="E71" s="4"/>
      <c r="F71" s="4"/>
      <c r="G71" s="4"/>
      <c r="H71" s="4"/>
      <c r="I71" s="12"/>
      <c r="J71" s="4"/>
      <c r="K71" s="4"/>
      <c r="L71" s="4"/>
      <c r="M71" s="4"/>
    </row>
    <row r="72" spans="1:13" ht="15">
      <c r="A72" s="4"/>
      <c r="B72" s="8" t="s">
        <v>65</v>
      </c>
      <c r="C72" s="9"/>
      <c r="D72" s="9"/>
      <c r="E72" s="9"/>
      <c r="F72" s="10"/>
      <c r="G72" s="7"/>
      <c r="H72" s="7"/>
      <c r="I72" s="18"/>
      <c r="J72" s="4"/>
      <c r="K72" s="4"/>
      <c r="L72" s="4"/>
      <c r="M72" s="4"/>
    </row>
    <row r="73" spans="1:13" ht="15">
      <c r="A73" s="4"/>
      <c r="B73" s="8" t="s">
        <v>159</v>
      </c>
      <c r="C73" s="9"/>
      <c r="D73" s="9"/>
      <c r="E73" s="9"/>
      <c r="F73" s="10"/>
      <c r="G73" s="7"/>
      <c r="H73" s="7"/>
      <c r="I73" s="18"/>
      <c r="J73" s="4"/>
      <c r="K73" s="4"/>
      <c r="L73" s="4"/>
      <c r="M73" s="4"/>
    </row>
    <row r="74" spans="1:13" ht="15">
      <c r="A74" s="4"/>
      <c r="B74" s="8" t="s">
        <v>160</v>
      </c>
      <c r="C74" s="9"/>
      <c r="D74" s="9"/>
      <c r="E74" s="9"/>
      <c r="F74" s="10"/>
      <c r="G74" s="7"/>
      <c r="H74" s="7"/>
      <c r="I74" s="18"/>
      <c r="J74" s="4"/>
      <c r="K74" s="4"/>
      <c r="L74" s="4"/>
      <c r="M74" s="4"/>
    </row>
    <row r="75" spans="1:13" ht="15">
      <c r="A75" s="4"/>
      <c r="B75" s="8" t="s">
        <v>161</v>
      </c>
      <c r="C75" s="9"/>
      <c r="D75" s="9"/>
      <c r="E75" s="9"/>
      <c r="F75" s="10"/>
      <c r="G75" s="7"/>
      <c r="H75" s="7"/>
      <c r="I75" s="18"/>
      <c r="J75" s="4"/>
      <c r="K75" s="4"/>
      <c r="L75" s="4"/>
      <c r="M75" s="4"/>
    </row>
    <row r="76" spans="1:13" ht="15">
      <c r="A76" s="4"/>
      <c r="B76" s="8" t="s">
        <v>113</v>
      </c>
      <c r="C76" s="9"/>
      <c r="D76" s="9"/>
      <c r="E76" s="9"/>
      <c r="F76" s="10"/>
      <c r="G76" s="7"/>
      <c r="H76" s="7"/>
      <c r="I76" s="18"/>
      <c r="J76" s="4"/>
      <c r="K76" s="4"/>
      <c r="L76" s="4"/>
      <c r="M76" s="4"/>
    </row>
    <row r="77" spans="1:13" ht="15">
      <c r="A77" s="4"/>
      <c r="B77" s="8"/>
      <c r="C77" s="9"/>
      <c r="D77" s="9"/>
      <c r="E77" s="9"/>
      <c r="F77" s="10"/>
      <c r="G77" s="7"/>
      <c r="H77" s="7"/>
      <c r="I77" s="18"/>
      <c r="J77" s="4"/>
      <c r="K77" s="4"/>
      <c r="L77" s="4"/>
      <c r="M77" s="4"/>
    </row>
    <row r="78" spans="1:13" ht="15">
      <c r="A78" s="4"/>
      <c r="B78" s="11" t="s">
        <v>7</v>
      </c>
      <c r="C78" s="166"/>
      <c r="D78" s="168"/>
      <c r="E78" s="9"/>
      <c r="F78" s="10"/>
      <c r="G78" s="7"/>
      <c r="H78" s="7"/>
      <c r="I78" s="18"/>
      <c r="J78" s="4"/>
      <c r="K78" s="4"/>
      <c r="L78" s="4"/>
      <c r="M78" s="4"/>
    </row>
    <row r="79" spans="1:13" ht="15">
      <c r="A79" s="4"/>
      <c r="B79" s="11" t="s">
        <v>7</v>
      </c>
      <c r="C79" s="166"/>
      <c r="D79" s="168"/>
      <c r="E79" s="9"/>
      <c r="F79" s="10"/>
      <c r="G79" s="7"/>
      <c r="H79" s="7"/>
      <c r="I79" s="18"/>
      <c r="J79" s="4"/>
      <c r="K79" s="4"/>
      <c r="L79" s="4"/>
      <c r="M79" s="4"/>
    </row>
    <row r="80" spans="1:13" ht="15">
      <c r="A80" s="4"/>
      <c r="B80" s="11" t="s">
        <v>7</v>
      </c>
      <c r="C80" s="166"/>
      <c r="D80" s="168"/>
      <c r="E80" s="9"/>
      <c r="F80" s="10"/>
      <c r="G80" s="7" t="s">
        <v>162</v>
      </c>
      <c r="H80" s="7"/>
      <c r="I80" s="18"/>
      <c r="J80" s="4"/>
      <c r="K80" s="4"/>
      <c r="L80" s="4"/>
      <c r="M80" s="4"/>
    </row>
    <row r="81" spans="1:13" ht="15">
      <c r="A81" s="4"/>
      <c r="B81" s="21"/>
      <c r="C81" s="5"/>
      <c r="D81" s="4"/>
      <c r="E81" s="4"/>
      <c r="F81" s="4"/>
      <c r="G81" s="4"/>
      <c r="H81" s="4"/>
      <c r="I81" s="4"/>
      <c r="J81" s="4"/>
      <c r="K81" s="4"/>
      <c r="L81" s="4"/>
      <c r="M81" s="4"/>
    </row>
    <row r="82" spans="1:13" ht="15">
      <c r="A82" s="4"/>
      <c r="B82" s="5" t="s">
        <v>167</v>
      </c>
      <c r="C82" s="5"/>
      <c r="D82" s="4"/>
      <c r="E82" s="4"/>
      <c r="F82" s="4"/>
      <c r="G82" s="4"/>
      <c r="H82" s="4"/>
      <c r="I82" s="7"/>
      <c r="J82" s="7"/>
      <c r="K82" s="4"/>
      <c r="L82" s="4"/>
      <c r="M82" s="4"/>
    </row>
    <row r="83" spans="1:13" ht="15">
      <c r="A83" s="4"/>
      <c r="B83" s="21" t="s">
        <v>117</v>
      </c>
      <c r="C83" s="5"/>
      <c r="D83" s="4"/>
      <c r="E83" s="4"/>
      <c r="F83" s="4"/>
      <c r="G83" s="4"/>
      <c r="H83" s="4"/>
      <c r="I83" s="7"/>
      <c r="J83" s="7"/>
      <c r="K83" s="4"/>
      <c r="L83" s="4"/>
      <c r="M83" s="4"/>
    </row>
    <row r="84" spans="1:13" ht="15">
      <c r="A84" s="4"/>
      <c r="B84" s="21" t="s">
        <v>154</v>
      </c>
      <c r="C84" s="5"/>
      <c r="D84" s="4"/>
      <c r="E84" s="4"/>
      <c r="F84" s="4"/>
      <c r="G84" s="4"/>
      <c r="H84" s="4"/>
      <c r="I84" s="7"/>
      <c r="J84" s="7"/>
      <c r="K84" s="4"/>
      <c r="L84" s="4"/>
      <c r="M84" s="4"/>
    </row>
    <row r="85" spans="1:13" ht="15">
      <c r="A85" s="4"/>
      <c r="B85" s="8" t="s">
        <v>22</v>
      </c>
      <c r="C85" s="9"/>
      <c r="D85" s="9"/>
      <c r="E85" s="10"/>
      <c r="F85" s="4"/>
      <c r="G85" s="4"/>
      <c r="H85" s="4"/>
      <c r="I85" s="7"/>
      <c r="J85" s="7"/>
      <c r="K85" s="4"/>
      <c r="L85" s="4"/>
      <c r="M85" s="4"/>
    </row>
    <row r="86" spans="1:13" ht="15">
      <c r="A86" s="4"/>
      <c r="B86" s="8" t="s">
        <v>27</v>
      </c>
      <c r="C86" s="9"/>
      <c r="D86" s="9"/>
      <c r="E86" s="10"/>
      <c r="F86" s="4"/>
      <c r="G86" s="4"/>
      <c r="H86" s="4"/>
      <c r="I86" s="7"/>
      <c r="J86" s="7"/>
      <c r="K86" s="4"/>
      <c r="L86" s="4"/>
      <c r="M86" s="4"/>
    </row>
    <row r="87" spans="1:13" ht="15">
      <c r="A87" s="4"/>
      <c r="B87" s="8" t="s">
        <v>30</v>
      </c>
      <c r="C87" s="9"/>
      <c r="D87" s="9"/>
      <c r="E87" s="10"/>
      <c r="F87" s="4"/>
      <c r="G87" s="4"/>
      <c r="H87" s="4"/>
      <c r="I87" s="7"/>
      <c r="J87" s="7"/>
      <c r="K87" s="4"/>
      <c r="L87" s="4"/>
      <c r="M87" s="4"/>
    </row>
    <row r="88" spans="1:14" ht="15">
      <c r="A88" s="4"/>
      <c r="B88" s="8" t="s">
        <v>155</v>
      </c>
      <c r="C88" s="9"/>
      <c r="D88" s="9"/>
      <c r="E88" s="10"/>
      <c r="F88" s="4"/>
      <c r="G88" s="4"/>
      <c r="H88" s="4"/>
      <c r="I88" s="7"/>
      <c r="J88" s="7"/>
      <c r="K88" s="4"/>
      <c r="L88" s="7"/>
      <c r="M88" s="7"/>
      <c r="N88" s="56"/>
    </row>
    <row r="89" spans="1:14" ht="15">
      <c r="A89" s="4"/>
      <c r="B89" s="8" t="s">
        <v>119</v>
      </c>
      <c r="C89" s="9"/>
      <c r="D89" s="9"/>
      <c r="E89" s="10"/>
      <c r="F89" s="4"/>
      <c r="G89" s="4"/>
      <c r="H89" s="4"/>
      <c r="I89" s="7"/>
      <c r="J89" s="7"/>
      <c r="K89" s="4"/>
      <c r="L89" s="7"/>
      <c r="M89" s="7"/>
      <c r="N89" s="7"/>
    </row>
    <row r="90" spans="1:14" ht="15">
      <c r="A90" s="4"/>
      <c r="B90" s="8" t="s">
        <v>103</v>
      </c>
      <c r="C90" s="9"/>
      <c r="D90" s="9"/>
      <c r="E90" s="10"/>
      <c r="F90" s="4"/>
      <c r="G90" s="4"/>
      <c r="H90" s="4"/>
      <c r="I90" s="7"/>
      <c r="J90" s="7"/>
      <c r="K90" s="4"/>
      <c r="L90" s="7"/>
      <c r="M90" s="7"/>
      <c r="N90" s="56"/>
    </row>
    <row r="91" spans="1:13" ht="15">
      <c r="A91" s="4"/>
      <c r="B91" s="8" t="s">
        <v>73</v>
      </c>
      <c r="C91" s="9"/>
      <c r="D91" s="9"/>
      <c r="E91" s="10"/>
      <c r="F91" s="4"/>
      <c r="G91" s="4"/>
      <c r="H91" s="4"/>
      <c r="I91" s="7"/>
      <c r="J91" s="7"/>
      <c r="K91" s="4"/>
      <c r="L91" s="7"/>
      <c r="M91" s="7"/>
    </row>
    <row r="92" spans="1:13" ht="15">
      <c r="A92" s="4"/>
      <c r="B92" s="8" t="s">
        <v>26</v>
      </c>
      <c r="C92" s="9"/>
      <c r="D92" s="9"/>
      <c r="E92" s="10"/>
      <c r="F92" s="4"/>
      <c r="G92" s="4"/>
      <c r="H92" s="4"/>
      <c r="I92" s="7"/>
      <c r="J92" s="7"/>
      <c r="K92" s="4"/>
      <c r="L92" s="7"/>
      <c r="M92" s="7"/>
    </row>
    <row r="93" spans="1:13" ht="15">
      <c r="A93" s="4"/>
      <c r="B93" s="8" t="s">
        <v>21</v>
      </c>
      <c r="C93" s="7"/>
      <c r="D93" s="9"/>
      <c r="E93" s="10"/>
      <c r="F93" s="4"/>
      <c r="G93" s="4"/>
      <c r="H93" s="4"/>
      <c r="I93" s="7"/>
      <c r="J93" s="7"/>
      <c r="K93" s="4"/>
      <c r="L93" s="7"/>
      <c r="M93" s="7"/>
    </row>
    <row r="94" spans="2:13" ht="15">
      <c r="B94" s="8" t="s">
        <v>102</v>
      </c>
      <c r="C94" s="9"/>
      <c r="D94" s="9"/>
      <c r="E94" s="10"/>
      <c r="F94" s="4"/>
      <c r="G94" s="4"/>
      <c r="H94" s="4"/>
      <c r="I94" s="7"/>
      <c r="J94" s="7"/>
      <c r="K94" s="4"/>
      <c r="L94" s="7"/>
      <c r="M94" s="7"/>
    </row>
    <row r="95" spans="2:13" ht="15">
      <c r="B95" s="8" t="s">
        <v>31</v>
      </c>
      <c r="C95" s="9"/>
      <c r="D95" s="9"/>
      <c r="E95" s="10"/>
      <c r="F95" s="4"/>
      <c r="G95" s="4"/>
      <c r="H95" s="4"/>
      <c r="I95" s="7"/>
      <c r="J95" s="7"/>
      <c r="K95" s="4"/>
      <c r="L95" s="7"/>
      <c r="M95" s="7"/>
    </row>
    <row r="96" spans="1:13" ht="15">
      <c r="A96" s="4"/>
      <c r="B96" s="57" t="s">
        <v>120</v>
      </c>
      <c r="C96" s="9"/>
      <c r="D96" s="9"/>
      <c r="E96" s="10"/>
      <c r="F96" s="4"/>
      <c r="G96" s="4"/>
      <c r="H96" s="4"/>
      <c r="I96" s="7"/>
      <c r="J96" s="7"/>
      <c r="K96" s="4"/>
      <c r="L96" s="7"/>
      <c r="M96" s="7"/>
    </row>
    <row r="97" spans="1:13" ht="15">
      <c r="A97" s="4"/>
      <c r="B97" s="8" t="s">
        <v>71</v>
      </c>
      <c r="C97" s="9"/>
      <c r="D97" s="9"/>
      <c r="E97" s="10"/>
      <c r="F97" s="4"/>
      <c r="G97" s="4"/>
      <c r="H97" s="4"/>
      <c r="I97" s="7"/>
      <c r="J97" s="7"/>
      <c r="K97" s="4"/>
      <c r="L97" s="7"/>
      <c r="M97" s="7"/>
    </row>
    <row r="98" spans="1:13" ht="15">
      <c r="A98" s="4"/>
      <c r="B98" s="54" t="s">
        <v>101</v>
      </c>
      <c r="C98" s="7"/>
      <c r="D98" s="9"/>
      <c r="E98" s="10"/>
      <c r="F98" s="4"/>
      <c r="G98" s="4"/>
      <c r="H98" s="4"/>
      <c r="I98" s="7"/>
      <c r="J98" s="7"/>
      <c r="K98" s="4"/>
      <c r="L98" s="7"/>
      <c r="M98" s="7"/>
    </row>
    <row r="99" spans="1:13" ht="15">
      <c r="A99" s="4"/>
      <c r="B99" s="8" t="s">
        <v>28</v>
      </c>
      <c r="C99" s="9"/>
      <c r="D99" s="9"/>
      <c r="E99" s="10"/>
      <c r="F99" s="4"/>
      <c r="G99" s="4"/>
      <c r="H99" s="4"/>
      <c r="I99" s="7"/>
      <c r="J99" s="7"/>
      <c r="K99" s="4"/>
      <c r="L99" s="7"/>
      <c r="M99" s="7"/>
    </row>
    <row r="100" spans="1:13" ht="15">
      <c r="A100" s="4"/>
      <c r="B100" s="8" t="s">
        <v>18</v>
      </c>
      <c r="C100" s="9"/>
      <c r="D100" s="9"/>
      <c r="E100" s="10"/>
      <c r="F100" s="4"/>
      <c r="G100" s="4"/>
      <c r="H100" s="4"/>
      <c r="I100" s="7"/>
      <c r="J100" s="7"/>
      <c r="K100" s="4"/>
      <c r="L100" s="7"/>
      <c r="M100" s="7"/>
    </row>
    <row r="101" spans="1:13" ht="15">
      <c r="A101" s="4"/>
      <c r="B101" s="8" t="s">
        <v>69</v>
      </c>
      <c r="C101" s="9"/>
      <c r="D101" s="9"/>
      <c r="E101" s="10"/>
      <c r="F101" s="4"/>
      <c r="G101" s="4"/>
      <c r="H101" s="4"/>
      <c r="I101" s="7"/>
      <c r="J101" s="7"/>
      <c r="K101" s="4"/>
      <c r="L101" s="7"/>
      <c r="M101" s="7"/>
    </row>
    <row r="102" spans="1:13" ht="15">
      <c r="A102" s="4"/>
      <c r="B102" s="54" t="s">
        <v>70</v>
      </c>
      <c r="C102" s="7"/>
      <c r="D102" s="9"/>
      <c r="E102" s="10"/>
      <c r="F102" s="4"/>
      <c r="G102" s="4"/>
      <c r="H102" s="4"/>
      <c r="I102" s="7"/>
      <c r="J102" s="7"/>
      <c r="K102" s="4"/>
      <c r="L102" s="7"/>
      <c r="M102" s="7"/>
    </row>
    <row r="103" spans="1:13" ht="15">
      <c r="A103" s="4"/>
      <c r="B103" s="27" t="s">
        <v>33</v>
      </c>
      <c r="C103" s="20"/>
      <c r="D103" s="9"/>
      <c r="E103" s="10"/>
      <c r="F103" s="4"/>
      <c r="G103" s="4"/>
      <c r="H103" s="4"/>
      <c r="I103" s="7"/>
      <c r="J103" s="7"/>
      <c r="K103" s="4"/>
      <c r="L103" s="7"/>
      <c r="M103" s="7"/>
    </row>
    <row r="104" spans="1:13" ht="15">
      <c r="A104" s="4"/>
      <c r="B104" s="27" t="s">
        <v>25</v>
      </c>
      <c r="C104" s="20"/>
      <c r="D104" s="9"/>
      <c r="E104" s="10"/>
      <c r="F104" s="4"/>
      <c r="G104" s="4"/>
      <c r="H104" s="4"/>
      <c r="I104" s="7"/>
      <c r="J104" s="7"/>
      <c r="K104" s="4"/>
      <c r="L104" s="7"/>
      <c r="M104" s="7"/>
    </row>
    <row r="105" spans="1:13" ht="15">
      <c r="A105" s="4"/>
      <c r="B105" s="8" t="s">
        <v>156</v>
      </c>
      <c r="C105" s="9"/>
      <c r="D105" s="9"/>
      <c r="E105" s="10"/>
      <c r="F105" s="4"/>
      <c r="G105" s="4"/>
      <c r="H105" s="4"/>
      <c r="I105" s="7"/>
      <c r="J105" s="7"/>
      <c r="K105" s="4"/>
      <c r="L105" s="7"/>
      <c r="M105" s="7"/>
    </row>
    <row r="106" spans="1:13" ht="15">
      <c r="A106" s="4"/>
      <c r="B106" s="26" t="s">
        <v>72</v>
      </c>
      <c r="C106" s="13"/>
      <c r="D106" s="9"/>
      <c r="E106" s="10"/>
      <c r="F106" s="4"/>
      <c r="G106" s="4"/>
      <c r="H106" s="4"/>
      <c r="I106" s="7"/>
      <c r="J106" s="7"/>
      <c r="K106" s="4"/>
      <c r="L106" s="7"/>
      <c r="M106" s="7"/>
    </row>
    <row r="107" spans="1:13" ht="15">
      <c r="A107" s="4"/>
      <c r="B107" s="26" t="s">
        <v>157</v>
      </c>
      <c r="C107" s="13"/>
      <c r="D107" s="9"/>
      <c r="E107" s="10"/>
      <c r="F107" s="4"/>
      <c r="G107" s="4"/>
      <c r="H107" s="4"/>
      <c r="I107" s="7"/>
      <c r="J107" s="7"/>
      <c r="K107" s="4"/>
      <c r="L107" s="7"/>
      <c r="M107" s="7"/>
    </row>
    <row r="108" spans="1:13" ht="15">
      <c r="A108" s="4"/>
      <c r="B108" s="26" t="s">
        <v>88</v>
      </c>
      <c r="C108" s="13"/>
      <c r="D108" s="9"/>
      <c r="E108" s="10"/>
      <c r="F108" s="4"/>
      <c r="G108" s="4"/>
      <c r="H108" s="4"/>
      <c r="I108" s="7"/>
      <c r="J108" s="7"/>
      <c r="K108" s="4"/>
      <c r="L108" s="7"/>
      <c r="M108" s="7"/>
    </row>
    <row r="109" spans="1:13" ht="15">
      <c r="A109" s="4"/>
      <c r="B109" s="8" t="s">
        <v>29</v>
      </c>
      <c r="C109" s="9"/>
      <c r="D109" s="9"/>
      <c r="E109" s="10"/>
      <c r="F109" s="4"/>
      <c r="G109" s="4"/>
      <c r="H109" s="4"/>
      <c r="I109" s="7"/>
      <c r="J109" s="7"/>
      <c r="K109" s="4"/>
      <c r="L109" s="7"/>
      <c r="M109" s="7"/>
    </row>
    <row r="110" spans="1:13" ht="15">
      <c r="A110" s="4"/>
      <c r="B110" s="8" t="s">
        <v>32</v>
      </c>
      <c r="C110" s="9"/>
      <c r="D110" s="9"/>
      <c r="E110" s="10"/>
      <c r="F110" s="4"/>
      <c r="G110" s="4"/>
      <c r="H110" s="4"/>
      <c r="I110" s="7"/>
      <c r="J110" s="7"/>
      <c r="K110" s="4"/>
      <c r="L110" s="7"/>
      <c r="M110" s="7"/>
    </row>
    <row r="111" spans="1:13" ht="15">
      <c r="A111" s="4"/>
      <c r="B111" s="8" t="s">
        <v>150</v>
      </c>
      <c r="C111" s="9"/>
      <c r="D111" s="9"/>
      <c r="E111" s="10"/>
      <c r="F111" s="4"/>
      <c r="G111" s="4"/>
      <c r="H111" s="4"/>
      <c r="I111" s="7"/>
      <c r="J111" s="7"/>
      <c r="K111" s="4"/>
      <c r="L111" s="7"/>
      <c r="M111" s="7"/>
    </row>
    <row r="112" spans="1:13" ht="15">
      <c r="A112" s="4"/>
      <c r="B112" s="8" t="s">
        <v>17</v>
      </c>
      <c r="C112" s="9"/>
      <c r="D112" s="9"/>
      <c r="E112" s="10"/>
      <c r="F112" s="4"/>
      <c r="G112" s="4"/>
      <c r="H112" s="4"/>
      <c r="I112" s="4"/>
      <c r="J112" s="4"/>
      <c r="K112" s="4"/>
      <c r="L112" s="4"/>
      <c r="M112" s="4"/>
    </row>
    <row r="113" spans="1:13" ht="15">
      <c r="A113" s="4"/>
      <c r="B113" s="11" t="s">
        <v>7</v>
      </c>
      <c r="C113" s="58"/>
      <c r="D113" s="9"/>
      <c r="E113" s="10"/>
      <c r="F113" s="4"/>
      <c r="G113" s="4"/>
      <c r="H113" s="4"/>
      <c r="I113" s="4"/>
      <c r="J113" s="4"/>
      <c r="K113" s="4"/>
      <c r="L113" s="4"/>
      <c r="M113" s="4"/>
    </row>
    <row r="114" spans="1:13" ht="15">
      <c r="A114" s="4"/>
      <c r="B114" s="11" t="s">
        <v>7</v>
      </c>
      <c r="C114" s="58"/>
      <c r="D114" s="9"/>
      <c r="E114" s="10"/>
      <c r="F114" s="4"/>
      <c r="G114" s="4"/>
      <c r="H114" s="4"/>
      <c r="I114" s="4"/>
      <c r="J114" s="4"/>
      <c r="K114" s="4"/>
      <c r="L114" s="4"/>
      <c r="M114" s="4"/>
    </row>
    <row r="115" spans="1:13" ht="15">
      <c r="A115" s="4"/>
      <c r="B115" s="11" t="s">
        <v>7</v>
      </c>
      <c r="C115" s="59"/>
      <c r="D115" s="9"/>
      <c r="E115" s="10"/>
      <c r="F115" s="4"/>
      <c r="G115" s="4"/>
      <c r="H115" s="4"/>
      <c r="I115" s="4"/>
      <c r="J115" s="4"/>
      <c r="K115" s="4"/>
      <c r="L115" s="4"/>
      <c r="M115" s="4"/>
    </row>
    <row r="116" spans="1:13" ht="15">
      <c r="A116" s="4"/>
      <c r="B116" s="11" t="s">
        <v>7</v>
      </c>
      <c r="C116" s="59"/>
      <c r="D116" s="9"/>
      <c r="E116" s="10"/>
      <c r="F116" s="4" t="s">
        <v>158</v>
      </c>
      <c r="G116" s="4"/>
      <c r="H116" s="4"/>
      <c r="I116" s="4"/>
      <c r="J116" s="4"/>
      <c r="K116" s="4"/>
      <c r="L116" s="4"/>
      <c r="M116" s="4"/>
    </row>
    <row r="117" spans="1:13" ht="15">
      <c r="A117" s="4"/>
      <c r="B117" s="17"/>
      <c r="C117" s="18"/>
      <c r="D117" s="7"/>
      <c r="E117" s="7"/>
      <c r="F117" s="4"/>
      <c r="G117" s="4"/>
      <c r="H117" s="4"/>
      <c r="I117" s="4"/>
      <c r="J117" s="4"/>
      <c r="K117" s="4"/>
      <c r="L117" s="4"/>
      <c r="M117" s="4"/>
    </row>
    <row r="118" spans="1:13" ht="15.5">
      <c r="A118" s="4"/>
      <c r="B118" s="154" t="s">
        <v>89</v>
      </c>
      <c r="C118" s="155"/>
      <c r="D118" s="155"/>
      <c r="E118" s="155"/>
      <c r="F118" s="156"/>
      <c r="G118" s="156"/>
      <c r="H118" s="156"/>
      <c r="I118" s="156"/>
      <c r="J118" s="156"/>
      <c r="K118" s="4"/>
      <c r="L118" s="4"/>
      <c r="M118" s="4"/>
    </row>
    <row r="119" spans="1:13" ht="15">
      <c r="A119" s="4"/>
      <c r="B119" s="157" t="s">
        <v>151</v>
      </c>
      <c r="C119" s="155"/>
      <c r="D119" s="155"/>
      <c r="E119" s="155"/>
      <c r="F119" s="156"/>
      <c r="G119" s="156"/>
      <c r="H119" s="156"/>
      <c r="I119" s="156"/>
      <c r="J119" s="156"/>
      <c r="K119" s="4"/>
      <c r="L119" s="4"/>
      <c r="M119" s="4"/>
    </row>
    <row r="120" spans="1:13" ht="15">
      <c r="A120" s="4"/>
      <c r="B120" s="157" t="s">
        <v>152</v>
      </c>
      <c r="C120" s="155"/>
      <c r="D120" s="155"/>
      <c r="E120" s="155"/>
      <c r="F120" s="156"/>
      <c r="G120" s="156"/>
      <c r="H120" s="156"/>
      <c r="I120" s="156"/>
      <c r="J120" s="156"/>
      <c r="K120" s="4"/>
      <c r="L120" s="4"/>
      <c r="M120" s="4"/>
    </row>
    <row r="121" spans="1:13" ht="15">
      <c r="A121" s="4"/>
      <c r="B121" s="158" t="s">
        <v>153</v>
      </c>
      <c r="C121" s="159"/>
      <c r="D121" s="159"/>
      <c r="E121" s="159"/>
      <c r="F121" s="160"/>
      <c r="G121" s="160"/>
      <c r="H121" s="160"/>
      <c r="I121" s="160"/>
      <c r="J121" s="160"/>
      <c r="K121" s="4"/>
      <c r="L121" s="4"/>
      <c r="M121" s="4"/>
    </row>
    <row r="122" spans="1:13" ht="17.15" customHeight="1">
      <c r="A122" s="4"/>
      <c r="B122" s="158" t="s">
        <v>145</v>
      </c>
      <c r="C122" s="159"/>
      <c r="D122" s="159"/>
      <c r="E122" s="159"/>
      <c r="F122" s="160"/>
      <c r="G122" s="160"/>
      <c r="H122" s="161"/>
      <c r="I122" s="161"/>
      <c r="J122" s="160"/>
      <c r="K122" s="4"/>
      <c r="L122" s="4"/>
      <c r="M122" s="4"/>
    </row>
    <row r="123" spans="1:13" ht="17.15" customHeight="1">
      <c r="A123" s="4"/>
      <c r="B123" s="19"/>
      <c r="C123" s="18"/>
      <c r="D123" s="7"/>
      <c r="E123" s="7"/>
      <c r="F123" s="4"/>
      <c r="G123" s="4"/>
      <c r="H123" s="25" t="s">
        <v>74</v>
      </c>
      <c r="I123" s="25" t="s">
        <v>75</v>
      </c>
      <c r="J123" s="4"/>
      <c r="K123" s="4"/>
      <c r="L123" s="4"/>
      <c r="M123" s="4"/>
    </row>
    <row r="124" spans="1:13" ht="15">
      <c r="A124" s="4"/>
      <c r="B124" s="8" t="s">
        <v>7</v>
      </c>
      <c r="C124" s="166"/>
      <c r="D124" s="167"/>
      <c r="E124" s="167"/>
      <c r="F124" s="168"/>
      <c r="G124" s="10"/>
      <c r="H124" s="51"/>
      <c r="I124" s="51"/>
      <c r="J124" s="4"/>
      <c r="K124" s="4"/>
      <c r="L124" s="4"/>
      <c r="M124" s="4"/>
    </row>
    <row r="125" spans="1:13" ht="15">
      <c r="A125" s="4"/>
      <c r="B125" s="8" t="s">
        <v>7</v>
      </c>
      <c r="C125" s="169"/>
      <c r="D125" s="170"/>
      <c r="E125" s="170"/>
      <c r="F125" s="171"/>
      <c r="G125" s="10"/>
      <c r="H125" s="51"/>
      <c r="I125" s="51"/>
      <c r="J125" s="4"/>
      <c r="K125" s="4"/>
      <c r="L125" s="4"/>
      <c r="M125" s="4"/>
    </row>
    <row r="126" spans="1:13" ht="15">
      <c r="A126" s="4"/>
      <c r="B126" s="8" t="s">
        <v>7</v>
      </c>
      <c r="C126" s="169"/>
      <c r="D126" s="170"/>
      <c r="E126" s="170"/>
      <c r="F126" s="171"/>
      <c r="G126" s="10"/>
      <c r="H126" s="51"/>
      <c r="I126" s="51"/>
      <c r="J126" s="4"/>
      <c r="K126" s="4"/>
      <c r="L126" s="4"/>
      <c r="M126" s="4"/>
    </row>
    <row r="127" spans="1:13" ht="15">
      <c r="A127" s="4"/>
      <c r="B127" s="8" t="s">
        <v>7</v>
      </c>
      <c r="C127" s="169"/>
      <c r="D127" s="170"/>
      <c r="E127" s="170"/>
      <c r="F127" s="171"/>
      <c r="G127" s="10"/>
      <c r="H127" s="51"/>
      <c r="I127" s="51"/>
      <c r="J127" s="4"/>
      <c r="K127" s="4"/>
      <c r="L127" s="4"/>
      <c r="M127" s="4"/>
    </row>
    <row r="128" spans="1:13" ht="15">
      <c r="A128" s="4"/>
      <c r="B128" s="8" t="s">
        <v>7</v>
      </c>
      <c r="C128" s="166"/>
      <c r="D128" s="167"/>
      <c r="E128" s="167"/>
      <c r="F128" s="168"/>
      <c r="G128" s="10"/>
      <c r="H128" s="51"/>
      <c r="I128" s="51"/>
      <c r="J128" s="4"/>
      <c r="K128" s="4"/>
      <c r="L128" s="4"/>
      <c r="M128" s="4"/>
    </row>
    <row r="129" spans="1:13" ht="15">
      <c r="A129" s="4"/>
      <c r="B129" s="8" t="s">
        <v>7</v>
      </c>
      <c r="C129" s="166"/>
      <c r="D129" s="167"/>
      <c r="E129" s="167"/>
      <c r="F129" s="168"/>
      <c r="G129" s="10"/>
      <c r="H129" s="51"/>
      <c r="I129" s="51"/>
      <c r="J129" s="4"/>
      <c r="K129" s="4"/>
      <c r="L129" s="4"/>
      <c r="M129" s="4"/>
    </row>
    <row r="130" spans="1:13" ht="15">
      <c r="A130" s="4"/>
      <c r="B130" s="8" t="s">
        <v>7</v>
      </c>
      <c r="C130" s="166"/>
      <c r="D130" s="167"/>
      <c r="E130" s="167"/>
      <c r="F130" s="168"/>
      <c r="G130" s="10"/>
      <c r="H130" s="51"/>
      <c r="I130" s="51"/>
      <c r="J130" s="4"/>
      <c r="K130" s="4"/>
      <c r="L130" s="4"/>
      <c r="M130" s="4"/>
    </row>
    <row r="131" spans="1:13" ht="15">
      <c r="A131" s="4"/>
      <c r="B131" s="17"/>
      <c r="C131" s="18"/>
      <c r="D131" s="7"/>
      <c r="E131" s="7"/>
      <c r="F131" s="4"/>
      <c r="G131" s="4"/>
      <c r="H131" s="4"/>
      <c r="I131" s="4"/>
      <c r="J131" s="4"/>
      <c r="K131" s="4"/>
      <c r="L131" s="4"/>
      <c r="M131" s="4"/>
    </row>
    <row r="132" spans="1:14" ht="15" thickBot="1">
      <c r="A132" s="4"/>
      <c r="B132" s="14" t="s">
        <v>90</v>
      </c>
      <c r="C132" s="14"/>
      <c r="D132" s="14"/>
      <c r="E132" s="14"/>
      <c r="F132" s="14"/>
      <c r="G132" s="14"/>
      <c r="H132" s="115">
        <f>SUM(H124:H130)</f>
        <v>0</v>
      </c>
      <c r="I132" s="14"/>
      <c r="J132" s="6"/>
      <c r="K132" s="4"/>
      <c r="L132" s="4"/>
      <c r="M132" s="4"/>
      <c r="N132" t="s">
        <v>116</v>
      </c>
    </row>
    <row r="133" spans="1:13" ht="8.25" customHeight="1">
      <c r="A133" s="4"/>
      <c r="B133" s="6"/>
      <c r="C133" s="6"/>
      <c r="D133" s="6"/>
      <c r="E133" s="6"/>
      <c r="F133" s="6"/>
      <c r="G133" s="6"/>
      <c r="H133" s="6"/>
      <c r="I133" s="6"/>
      <c r="J133" s="6"/>
      <c r="K133" s="4"/>
      <c r="L133" s="4"/>
      <c r="M133" s="4"/>
    </row>
    <row r="134" spans="1:13" ht="15" thickBot="1">
      <c r="A134" s="4"/>
      <c r="B134" s="14" t="s">
        <v>91</v>
      </c>
      <c r="C134" s="14"/>
      <c r="D134" s="14"/>
      <c r="E134" s="14"/>
      <c r="F134" s="14"/>
      <c r="G134" s="14"/>
      <c r="H134" s="14"/>
      <c r="I134" s="115">
        <f>SUM(I124:I130)</f>
        <v>0</v>
      </c>
      <c r="K134" s="4"/>
      <c r="L134" s="4"/>
      <c r="M134" s="4"/>
    </row>
    <row r="135" spans="1:13" ht="15">
      <c r="A135" s="4"/>
      <c r="B135" s="17"/>
      <c r="D135" s="164" t="s">
        <v>168</v>
      </c>
      <c r="G135" s="4"/>
      <c r="I135" s="4"/>
      <c r="J135" s="4"/>
      <c r="K135" s="4"/>
      <c r="L135" s="4"/>
      <c r="M135" s="4"/>
    </row>
    <row r="137" spans="2:21" ht="15">
      <c r="B137" s="162" t="s">
        <v>170</v>
      </c>
      <c r="C137" s="161"/>
      <c r="D137" s="161"/>
      <c r="E137" s="161"/>
      <c r="F137" s="161"/>
      <c r="G137" s="161"/>
      <c r="H137" s="161"/>
      <c r="I137" s="161"/>
      <c r="J137" s="161"/>
      <c r="K137" s="161"/>
      <c r="L137" s="161"/>
      <c r="M137" s="161"/>
      <c r="N137" s="161"/>
      <c r="O137" s="161"/>
      <c r="P137" s="161"/>
      <c r="Q137" s="161"/>
      <c r="R137" s="161"/>
      <c r="S137" s="161"/>
      <c r="T137" s="161"/>
      <c r="U137" s="161"/>
    </row>
    <row r="138" spans="2:21" ht="15">
      <c r="B138" s="162" t="s">
        <v>171</v>
      </c>
      <c r="C138" s="161"/>
      <c r="D138" s="161"/>
      <c r="E138" s="161"/>
      <c r="F138" s="161"/>
      <c r="G138" s="161"/>
      <c r="H138" s="161"/>
      <c r="I138" s="161"/>
      <c r="J138" s="161"/>
      <c r="K138" s="161"/>
      <c r="L138" s="161"/>
      <c r="M138" s="161"/>
      <c r="N138" s="161"/>
      <c r="O138" s="161"/>
      <c r="P138" s="161"/>
      <c r="Q138" s="161"/>
      <c r="R138" s="161"/>
      <c r="S138" s="161"/>
      <c r="T138" s="161"/>
      <c r="U138" s="161"/>
    </row>
    <row r="139" spans="2:21" ht="15">
      <c r="B139" s="160" t="s">
        <v>172</v>
      </c>
      <c r="C139" s="161"/>
      <c r="D139" s="161"/>
      <c r="E139" s="161"/>
      <c r="F139" s="161"/>
      <c r="G139" s="161"/>
      <c r="H139" s="161"/>
      <c r="I139" s="161"/>
      <c r="J139" s="161"/>
      <c r="K139" s="161"/>
      <c r="L139" s="161"/>
      <c r="M139" s="161"/>
      <c r="N139" s="161"/>
      <c r="O139" s="161"/>
      <c r="P139" s="161"/>
      <c r="Q139" s="161"/>
      <c r="R139" s="161"/>
      <c r="S139" s="161"/>
      <c r="T139" s="161"/>
      <c r="U139" s="161"/>
    </row>
    <row r="140" spans="2:21" ht="15">
      <c r="B140" s="160" t="s">
        <v>173</v>
      </c>
      <c r="C140" s="161"/>
      <c r="D140" s="161"/>
      <c r="E140" s="161"/>
      <c r="F140" s="161"/>
      <c r="G140" s="161"/>
      <c r="H140" s="161"/>
      <c r="I140" s="161"/>
      <c r="J140" s="161"/>
      <c r="K140" s="161"/>
      <c r="L140" s="161"/>
      <c r="M140" s="161"/>
      <c r="N140" s="161"/>
      <c r="O140" s="161"/>
      <c r="P140" s="161"/>
      <c r="Q140" s="161"/>
      <c r="R140" s="161"/>
      <c r="S140" s="161"/>
      <c r="T140" s="161"/>
      <c r="U140" s="161"/>
    </row>
    <row r="141" spans="2:21" ht="15">
      <c r="B141" s="160" t="s">
        <v>174</v>
      </c>
      <c r="C141" s="161"/>
      <c r="D141" s="161"/>
      <c r="E141" s="161"/>
      <c r="F141" s="161"/>
      <c r="G141" s="161"/>
      <c r="H141" s="161"/>
      <c r="I141" s="161"/>
      <c r="J141" s="161"/>
      <c r="K141" s="161"/>
      <c r="L141" s="161"/>
      <c r="M141" s="161"/>
      <c r="N141" s="161"/>
      <c r="O141" s="161"/>
      <c r="P141" s="161"/>
      <c r="Q141" s="161"/>
      <c r="R141" s="161"/>
      <c r="S141" s="161"/>
      <c r="T141" s="161"/>
      <c r="U141" s="161"/>
    </row>
    <row r="142" spans="2:21" ht="15">
      <c r="B142" s="160" t="s">
        <v>175</v>
      </c>
      <c r="C142" s="161"/>
      <c r="D142" s="161"/>
      <c r="E142" s="161"/>
      <c r="F142" s="161"/>
      <c r="G142" s="161"/>
      <c r="H142" s="161"/>
      <c r="I142" s="161"/>
      <c r="J142" s="161"/>
      <c r="K142" s="161"/>
      <c r="L142" s="161"/>
      <c r="M142" s="161"/>
      <c r="N142" s="161"/>
      <c r="O142" s="161"/>
      <c r="P142" s="161"/>
      <c r="Q142" s="161"/>
      <c r="R142" s="161"/>
      <c r="S142" s="161"/>
      <c r="T142" s="161"/>
      <c r="U142" s="161"/>
    </row>
    <row r="143" spans="2:21" ht="15">
      <c r="B143" s="162" t="s">
        <v>136</v>
      </c>
      <c r="C143" s="161"/>
      <c r="D143" s="161"/>
      <c r="E143" s="161"/>
      <c r="F143" s="161"/>
      <c r="G143" s="161"/>
      <c r="H143" s="161"/>
      <c r="I143" s="161"/>
      <c r="J143" s="161"/>
      <c r="K143" s="161"/>
      <c r="L143" s="161"/>
      <c r="M143" s="161"/>
      <c r="N143" s="161"/>
      <c r="O143" s="161"/>
      <c r="P143" s="161"/>
      <c r="Q143" s="161"/>
      <c r="R143" s="161"/>
      <c r="S143" s="161"/>
      <c r="T143" s="161"/>
      <c r="U143" s="161"/>
    </row>
    <row r="144" spans="2:21" ht="15">
      <c r="B144" s="160"/>
      <c r="C144" s="161"/>
      <c r="D144" s="161"/>
      <c r="E144" s="161"/>
      <c r="F144" s="161"/>
      <c r="G144" s="161"/>
      <c r="H144" s="161"/>
      <c r="I144" s="161"/>
      <c r="J144" s="161"/>
      <c r="K144" s="161"/>
      <c r="L144" s="161"/>
      <c r="M144" s="161"/>
      <c r="N144" s="161"/>
      <c r="O144" s="161"/>
      <c r="P144" s="161"/>
      <c r="Q144" s="161"/>
      <c r="R144" s="161"/>
      <c r="S144" s="161"/>
      <c r="T144" s="161"/>
      <c r="U144" s="161"/>
    </row>
    <row r="145" spans="2:21" ht="15">
      <c r="B145" s="163" t="s">
        <v>137</v>
      </c>
      <c r="C145" s="160" t="s">
        <v>138</v>
      </c>
      <c r="D145" s="161"/>
      <c r="E145" s="161"/>
      <c r="F145" s="161"/>
      <c r="G145" s="161"/>
      <c r="H145" s="161"/>
      <c r="I145" s="161"/>
      <c r="J145" s="161"/>
      <c r="K145" s="161"/>
      <c r="L145" s="161"/>
      <c r="M145" s="161"/>
      <c r="N145" s="161"/>
      <c r="O145" s="161"/>
      <c r="P145" s="161"/>
      <c r="Q145" s="161"/>
      <c r="R145" s="161"/>
      <c r="S145" s="161"/>
      <c r="T145" s="161"/>
      <c r="U145" s="161"/>
    </row>
    <row r="146" spans="2:21" ht="15">
      <c r="B146" s="160" t="s">
        <v>169</v>
      </c>
      <c r="C146" s="161"/>
      <c r="D146" s="161"/>
      <c r="E146" s="161"/>
      <c r="F146" s="161"/>
      <c r="G146" s="161"/>
      <c r="H146" s="161"/>
      <c r="I146" s="161"/>
      <c r="J146" s="161"/>
      <c r="K146" s="161"/>
      <c r="L146" s="161"/>
      <c r="M146" s="161"/>
      <c r="N146" s="161"/>
      <c r="O146" s="161"/>
      <c r="P146" s="161"/>
      <c r="Q146" s="161"/>
      <c r="R146" s="161"/>
      <c r="S146" s="161"/>
      <c r="T146" s="161"/>
      <c r="U146" s="161"/>
    </row>
    <row r="147" spans="2:21" ht="15">
      <c r="B147" s="161"/>
      <c r="C147" s="161"/>
      <c r="D147" s="161"/>
      <c r="E147" s="161"/>
      <c r="F147" s="161"/>
      <c r="G147" s="161"/>
      <c r="H147" s="161"/>
      <c r="I147" s="161"/>
      <c r="J147" s="161"/>
      <c r="K147" s="161"/>
      <c r="L147" s="161"/>
      <c r="M147" s="161"/>
      <c r="N147" s="161"/>
      <c r="O147" s="161"/>
      <c r="P147" s="161"/>
      <c r="Q147" s="161"/>
      <c r="R147" s="161"/>
      <c r="S147" s="161"/>
      <c r="T147" s="161"/>
      <c r="U147" s="161"/>
    </row>
  </sheetData>
  <sheetProtection algorithmName="SHA-512" hashValue="erbn8kD2P4PqI+g7Oba2jCdqXTRZXEoWlfPgkDE7e+ki+qxqSZzK3+XhhTff0DvenLSuNZlEm2a1PydpHe5sRQ==" saltValue="Q/K7dLf7/KMGj+VL/8XjEw==" spinCount="100000" sheet="1" objects="1"/>
  <mergeCells count="15">
    <mergeCell ref="H6:J6"/>
    <mergeCell ref="C48:F48"/>
    <mergeCell ref="C49:F49"/>
    <mergeCell ref="C51:F51"/>
    <mergeCell ref="C130:F130"/>
    <mergeCell ref="C129:F129"/>
    <mergeCell ref="C124:F124"/>
    <mergeCell ref="C128:F128"/>
    <mergeCell ref="C80:D80"/>
    <mergeCell ref="C79:D79"/>
    <mergeCell ref="C78:D78"/>
    <mergeCell ref="C50:F50"/>
    <mergeCell ref="C125:F125"/>
    <mergeCell ref="C126:F126"/>
    <mergeCell ref="C127:F1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3"/>
  <drawing r:id="rId2"/>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workbookViewId="0" topLeftCell="A1">
      <selection activeCell="L64" sqref="L64"/>
    </sheetView>
  </sheetViews>
  <sheetFormatPr defaultColWidth="11.421875" defaultRowHeight="15"/>
  <cols>
    <col min="1" max="1" width="2.57421875" style="0" customWidth="1"/>
    <col min="2" max="2" width="28.140625" style="0" customWidth="1"/>
    <col min="9" max="9" width="14.00390625" style="0" customWidth="1"/>
  </cols>
  <sheetData>
    <row r="1" spans="1:9" ht="26">
      <c r="A1" s="28"/>
      <c r="B1" s="29" t="s">
        <v>74</v>
      </c>
      <c r="C1" s="28"/>
      <c r="D1" s="28"/>
      <c r="E1" s="28"/>
      <c r="F1" s="28"/>
      <c r="G1" s="28"/>
      <c r="H1" s="28"/>
      <c r="I1" s="28"/>
    </row>
    <row r="2" spans="1:9" ht="15" customHeight="1">
      <c r="A2" s="28"/>
      <c r="B2" s="29"/>
      <c r="C2" s="28"/>
      <c r="D2" s="28"/>
      <c r="E2" s="28"/>
      <c r="F2" s="28"/>
      <c r="G2" s="28"/>
      <c r="H2" s="28"/>
      <c r="I2" s="28"/>
    </row>
    <row r="3" spans="1:9" ht="15">
      <c r="A3" s="28"/>
      <c r="B3" s="30" t="s">
        <v>60</v>
      </c>
      <c r="C3" s="28"/>
      <c r="D3" s="28"/>
      <c r="E3" s="28"/>
      <c r="F3" s="28"/>
      <c r="G3" s="28"/>
      <c r="H3" s="28"/>
      <c r="I3" s="28"/>
    </row>
    <row r="4" spans="1:9" ht="15">
      <c r="A4" s="28"/>
      <c r="B4" s="28" t="s">
        <v>135</v>
      </c>
      <c r="C4" s="28"/>
      <c r="D4" s="28"/>
      <c r="E4" s="28"/>
      <c r="F4" s="28"/>
      <c r="G4" s="28"/>
      <c r="H4" s="28"/>
      <c r="I4" s="28"/>
    </row>
    <row r="5" spans="1:9" ht="15">
      <c r="A5" s="28"/>
      <c r="B5" s="28"/>
      <c r="C5" s="28"/>
      <c r="D5" s="28"/>
      <c r="E5" s="28"/>
      <c r="F5" s="28"/>
      <c r="G5" s="28"/>
      <c r="H5" s="28"/>
      <c r="I5" s="28"/>
    </row>
    <row r="6" spans="1:9" ht="15">
      <c r="A6" s="28"/>
      <c r="B6" s="31" t="s">
        <v>1</v>
      </c>
      <c r="C6" s="32"/>
      <c r="D6" s="108">
        <f>Strukturdaten!H60/100</f>
        <v>0</v>
      </c>
      <c r="E6" s="28"/>
      <c r="F6" s="28"/>
      <c r="G6" s="28"/>
      <c r="H6" s="28"/>
      <c r="I6" s="28"/>
    </row>
    <row r="7" spans="1:9" ht="15" customHeight="1">
      <c r="A7" s="28"/>
      <c r="B7" s="33" t="s">
        <v>81</v>
      </c>
      <c r="C7" s="34"/>
      <c r="D7" s="35"/>
      <c r="E7" s="28"/>
      <c r="F7" s="28"/>
      <c r="G7" s="28"/>
      <c r="H7" s="28"/>
      <c r="I7" s="28"/>
    </row>
    <row r="8" spans="1:9" ht="15">
      <c r="A8" s="28"/>
      <c r="B8" s="31" t="s">
        <v>2</v>
      </c>
      <c r="C8" s="32"/>
      <c r="D8" s="108">
        <f>Strukturdaten!I60/200</f>
        <v>0</v>
      </c>
      <c r="E8" s="28"/>
      <c r="F8" s="28"/>
      <c r="G8" s="28"/>
      <c r="H8" s="28"/>
      <c r="I8" s="28"/>
    </row>
    <row r="9" spans="1:9" ht="15">
      <c r="A9" s="28"/>
      <c r="B9" s="33" t="s">
        <v>82</v>
      </c>
      <c r="C9" s="34"/>
      <c r="D9" s="35"/>
      <c r="E9" s="28"/>
      <c r="F9" s="28"/>
      <c r="G9" s="28"/>
      <c r="H9" s="28"/>
      <c r="I9" s="28"/>
    </row>
    <row r="10" spans="1:9" ht="15">
      <c r="A10" s="28"/>
      <c r="B10" s="31" t="s">
        <v>3</v>
      </c>
      <c r="C10" s="32"/>
      <c r="D10" s="108">
        <f>Strukturdaten!J60/500</f>
        <v>0</v>
      </c>
      <c r="E10" s="28"/>
      <c r="F10" s="28"/>
      <c r="G10" s="28"/>
      <c r="H10" s="28"/>
      <c r="I10" s="28"/>
    </row>
    <row r="11" spans="1:9" ht="15">
      <c r="A11" s="28"/>
      <c r="B11" s="33" t="s">
        <v>83</v>
      </c>
      <c r="C11" s="34"/>
      <c r="D11" s="35"/>
      <c r="E11" s="28"/>
      <c r="F11" s="28"/>
      <c r="G11" s="28"/>
      <c r="H11" s="28"/>
      <c r="I11" s="28"/>
    </row>
    <row r="12" spans="1:9" ht="15">
      <c r="A12" s="28"/>
      <c r="B12" s="28"/>
      <c r="C12" s="28"/>
      <c r="D12" s="28"/>
      <c r="E12" s="28"/>
      <c r="F12" s="28"/>
      <c r="G12" s="28"/>
      <c r="H12" s="28"/>
      <c r="I12" s="28"/>
    </row>
    <row r="13" spans="1:9" ht="15">
      <c r="A13" s="28"/>
      <c r="B13" s="30" t="s">
        <v>85</v>
      </c>
      <c r="C13" s="28"/>
      <c r="D13" s="28"/>
      <c r="E13" s="28"/>
      <c r="F13" s="28"/>
      <c r="G13" s="28"/>
      <c r="H13" s="28"/>
      <c r="I13" s="28"/>
    </row>
    <row r="14" spans="1:9" ht="15">
      <c r="A14" s="28"/>
      <c r="B14" s="36" t="s">
        <v>84</v>
      </c>
      <c r="C14" s="28"/>
      <c r="D14" s="28"/>
      <c r="E14" s="28"/>
      <c r="F14" s="28"/>
      <c r="G14" s="28"/>
      <c r="H14" s="28"/>
      <c r="I14" s="28"/>
    </row>
    <row r="15" spans="1:9" ht="15">
      <c r="A15" s="28"/>
      <c r="B15" s="28"/>
      <c r="C15" s="28"/>
      <c r="D15" s="28"/>
      <c r="E15" s="28"/>
      <c r="F15" s="28"/>
      <c r="G15" s="28"/>
      <c r="H15" s="28"/>
      <c r="I15" s="28"/>
    </row>
    <row r="16" spans="1:9" ht="15">
      <c r="A16" s="28"/>
      <c r="B16" s="37" t="s">
        <v>86</v>
      </c>
      <c r="C16" s="38"/>
      <c r="D16" s="39"/>
      <c r="E16" s="28"/>
      <c r="F16" s="28"/>
      <c r="G16" s="28"/>
      <c r="H16" s="28"/>
      <c r="I16" s="28"/>
    </row>
    <row r="17" spans="1:9" ht="15">
      <c r="A17" s="28"/>
      <c r="B17" s="40" t="s">
        <v>93</v>
      </c>
      <c r="C17" s="112">
        <f>Hilfsrechnungen!D48</f>
        <v>0</v>
      </c>
      <c r="D17" s="110">
        <f>C17*0.04</f>
        <v>0</v>
      </c>
      <c r="E17" s="28"/>
      <c r="F17" s="28"/>
      <c r="G17" s="28"/>
      <c r="H17" s="28"/>
      <c r="I17" s="28"/>
    </row>
    <row r="18" spans="1:9" ht="15">
      <c r="A18" s="28"/>
      <c r="B18" s="42"/>
      <c r="C18" s="43"/>
      <c r="D18" s="28"/>
      <c r="E18" s="28"/>
      <c r="F18" s="28"/>
      <c r="G18" s="28"/>
      <c r="H18" s="28"/>
      <c r="I18" s="28"/>
    </row>
    <row r="19" spans="1:9" ht="15">
      <c r="A19" s="28"/>
      <c r="B19" s="44" t="s">
        <v>89</v>
      </c>
      <c r="C19" s="28"/>
      <c r="D19" s="28"/>
      <c r="E19" s="28"/>
      <c r="F19" s="28"/>
      <c r="G19" s="28"/>
      <c r="H19" s="28"/>
      <c r="I19" s="28"/>
    </row>
    <row r="20" spans="1:9" ht="15">
      <c r="A20" s="28"/>
      <c r="B20" s="45" t="s">
        <v>99</v>
      </c>
      <c r="C20" s="28"/>
      <c r="D20" s="28"/>
      <c r="E20" s="28"/>
      <c r="F20" s="28"/>
      <c r="G20" s="28"/>
      <c r="H20" s="28"/>
      <c r="I20" s="28"/>
    </row>
    <row r="21" spans="1:9" ht="15">
      <c r="A21" s="28"/>
      <c r="B21" s="46" t="s">
        <v>94</v>
      </c>
      <c r="C21" s="47"/>
      <c r="D21" s="108">
        <f>Strukturdaten!H132</f>
        <v>0</v>
      </c>
      <c r="E21" s="28"/>
      <c r="F21" s="28"/>
      <c r="G21" s="28"/>
      <c r="H21" s="28"/>
      <c r="I21" s="28"/>
    </row>
    <row r="22" spans="1:9" ht="15">
      <c r="A22" s="28"/>
      <c r="B22" s="41"/>
      <c r="C22" s="48"/>
      <c r="D22" s="35"/>
      <c r="E22" s="28"/>
      <c r="F22" s="28"/>
      <c r="G22" s="28"/>
      <c r="H22" s="28"/>
      <c r="I22" s="28"/>
    </row>
    <row r="23" spans="1:9" ht="15">
      <c r="A23" s="28"/>
      <c r="B23" s="28"/>
      <c r="C23" s="28"/>
      <c r="D23" s="28"/>
      <c r="E23" s="28"/>
      <c r="F23" s="28"/>
      <c r="G23" s="28"/>
      <c r="H23" s="28"/>
      <c r="I23" s="28"/>
    </row>
    <row r="24" spans="1:9" ht="26.5" thickBot="1">
      <c r="A24" s="28"/>
      <c r="B24" s="49" t="s">
        <v>98</v>
      </c>
      <c r="C24" s="50"/>
      <c r="D24" s="111">
        <f>SUM(D6:D22)</f>
        <v>0</v>
      </c>
      <c r="E24" s="28"/>
      <c r="F24" s="28"/>
      <c r="G24" s="28"/>
      <c r="H24" s="28"/>
      <c r="I24" s="28"/>
    </row>
    <row r="25" spans="1:9" ht="15">
      <c r="A25" s="28"/>
      <c r="B25" s="28" t="s">
        <v>128</v>
      </c>
      <c r="C25" s="28"/>
      <c r="D25" s="28"/>
      <c r="E25" s="28"/>
      <c r="F25" s="28"/>
      <c r="G25" s="28"/>
      <c r="H25" s="28"/>
      <c r="I25" s="28"/>
    </row>
    <row r="26" spans="1:9" ht="15">
      <c r="A26" s="28"/>
      <c r="B26" s="28" t="s">
        <v>129</v>
      </c>
      <c r="C26" s="28"/>
      <c r="D26" s="28"/>
      <c r="E26" s="28"/>
      <c r="F26" s="28"/>
      <c r="G26" s="28"/>
      <c r="H26" s="28"/>
      <c r="I26" s="28"/>
    </row>
  </sheetData>
  <sheetProtection sheet="1" objects="1" scenarios="1" selectLockedCells="1"/>
  <printOptions/>
  <pageMargins left="0.7" right="0.7" top="0.787401575" bottom="0.7874015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
  <sheetViews>
    <sheetView workbookViewId="0" topLeftCell="A10">
      <selection activeCell="L64" sqref="L64"/>
    </sheetView>
  </sheetViews>
  <sheetFormatPr defaultColWidth="11.421875" defaultRowHeight="15"/>
  <cols>
    <col min="1" max="1" width="2.57421875" style="0" customWidth="1"/>
    <col min="2" max="2" width="28.7109375" style="0" customWidth="1"/>
    <col min="9" max="9" width="14.00390625" style="0" customWidth="1"/>
  </cols>
  <sheetData>
    <row r="1" spans="1:9" ht="26">
      <c r="A1" s="130"/>
      <c r="B1" s="131" t="s">
        <v>75</v>
      </c>
      <c r="C1" s="130"/>
      <c r="D1" s="130"/>
      <c r="E1" s="130"/>
      <c r="F1" s="130"/>
      <c r="G1" s="130"/>
      <c r="H1" s="130"/>
      <c r="I1" s="130"/>
    </row>
    <row r="2" spans="1:9" ht="15">
      <c r="A2" s="130"/>
      <c r="B2" s="132" t="s">
        <v>60</v>
      </c>
      <c r="C2" s="130"/>
      <c r="D2" s="130"/>
      <c r="E2" s="130"/>
      <c r="F2" s="130"/>
      <c r="G2" s="130"/>
      <c r="H2" s="130"/>
      <c r="I2" s="130"/>
    </row>
    <row r="3" spans="1:9" ht="15">
      <c r="A3" s="130"/>
      <c r="B3" s="130" t="s">
        <v>108</v>
      </c>
      <c r="C3" s="130"/>
      <c r="D3" s="130"/>
      <c r="E3" s="130"/>
      <c r="F3" s="130"/>
      <c r="G3" s="130"/>
      <c r="H3" s="130"/>
      <c r="I3" s="130"/>
    </row>
    <row r="4" spans="1:9" ht="15">
      <c r="A4" s="130"/>
      <c r="B4" s="133" t="s">
        <v>1</v>
      </c>
      <c r="C4" s="134"/>
      <c r="D4" s="108">
        <f>Strukturdaten!H60/1000</f>
        <v>0</v>
      </c>
      <c r="E4" s="130"/>
      <c r="F4" s="130"/>
      <c r="G4" s="130"/>
      <c r="H4" s="130"/>
      <c r="I4" s="130"/>
    </row>
    <row r="5" spans="1:9" ht="15" customHeight="1">
      <c r="A5" s="130"/>
      <c r="B5" s="135" t="s">
        <v>104</v>
      </c>
      <c r="C5" s="136"/>
      <c r="D5" s="137"/>
      <c r="E5" s="130"/>
      <c r="F5" s="130"/>
      <c r="G5" s="130"/>
      <c r="H5" s="130"/>
      <c r="I5" s="130"/>
    </row>
    <row r="6" spans="1:9" ht="15">
      <c r="A6" s="130"/>
      <c r="B6" s="133" t="s">
        <v>2</v>
      </c>
      <c r="C6" s="134"/>
      <c r="D6" s="108">
        <f>Strukturdaten!I60/2000</f>
        <v>0</v>
      </c>
      <c r="E6" s="130"/>
      <c r="F6" s="130"/>
      <c r="G6" s="130"/>
      <c r="H6" s="130"/>
      <c r="I6" s="130"/>
    </row>
    <row r="7" spans="1:9" ht="15">
      <c r="A7" s="130"/>
      <c r="B7" s="135" t="s">
        <v>105</v>
      </c>
      <c r="C7" s="136"/>
      <c r="D7" s="137"/>
      <c r="E7" s="130"/>
      <c r="F7" s="130"/>
      <c r="G7" s="130"/>
      <c r="H7" s="130"/>
      <c r="I7" s="130"/>
    </row>
    <row r="8" spans="1:9" ht="15">
      <c r="A8" s="130"/>
      <c r="B8" s="133" t="s">
        <v>3</v>
      </c>
      <c r="C8" s="134"/>
      <c r="D8" s="109">
        <f>Strukturdaten!J60/5000</f>
        <v>0</v>
      </c>
      <c r="E8" s="130"/>
      <c r="F8" s="130"/>
      <c r="G8" s="130"/>
      <c r="H8" s="130"/>
      <c r="I8" s="130"/>
    </row>
    <row r="9" spans="1:9" ht="15">
      <c r="A9" s="130"/>
      <c r="B9" s="135" t="s">
        <v>106</v>
      </c>
      <c r="C9" s="136"/>
      <c r="D9" s="137"/>
      <c r="E9" s="130"/>
      <c r="F9" s="130"/>
      <c r="G9" s="130"/>
      <c r="H9" s="130"/>
      <c r="I9" s="130"/>
    </row>
    <row r="10" spans="1:9" ht="15">
      <c r="A10" s="130"/>
      <c r="B10" s="133" t="s">
        <v>95</v>
      </c>
      <c r="C10" s="138"/>
      <c r="D10" s="108">
        <f>Strukturdaten!F63*0.01</f>
        <v>0</v>
      </c>
      <c r="E10" s="130"/>
      <c r="F10" s="130"/>
      <c r="G10" s="130"/>
      <c r="H10" s="130"/>
      <c r="I10" s="130"/>
    </row>
    <row r="11" spans="1:9" ht="15">
      <c r="A11" s="130"/>
      <c r="B11" s="135" t="s">
        <v>96</v>
      </c>
      <c r="C11" s="139"/>
      <c r="D11" s="137"/>
      <c r="E11" s="130"/>
      <c r="F11" s="130"/>
      <c r="G11" s="130"/>
      <c r="H11" s="130"/>
      <c r="I11" s="130"/>
    </row>
    <row r="12" spans="1:9" ht="15">
      <c r="A12" s="130"/>
      <c r="B12" s="130"/>
      <c r="C12" s="130"/>
      <c r="D12" s="130"/>
      <c r="E12" s="130"/>
      <c r="F12" s="130"/>
      <c r="G12" s="130"/>
      <c r="H12" s="130"/>
      <c r="I12" s="130"/>
    </row>
    <row r="13" spans="1:9" ht="15">
      <c r="A13" s="130"/>
      <c r="B13" s="132" t="s">
        <v>85</v>
      </c>
      <c r="C13" s="130"/>
      <c r="D13" s="130"/>
      <c r="E13" s="130"/>
      <c r="F13" s="130"/>
      <c r="G13" s="130"/>
      <c r="H13" s="130"/>
      <c r="I13" s="130"/>
    </row>
    <row r="14" spans="1:9" ht="15">
      <c r="A14" s="130"/>
      <c r="B14" s="140" t="s">
        <v>107</v>
      </c>
      <c r="C14" s="130"/>
      <c r="D14" s="130"/>
      <c r="E14" s="130"/>
      <c r="F14" s="130"/>
      <c r="G14" s="130"/>
      <c r="H14" s="130"/>
      <c r="I14" s="130"/>
    </row>
    <row r="15" spans="1:9" ht="15">
      <c r="A15" s="130"/>
      <c r="B15" s="141" t="s">
        <v>86</v>
      </c>
      <c r="C15" s="142"/>
      <c r="D15" s="143"/>
      <c r="E15" s="130"/>
      <c r="F15" s="130"/>
      <c r="G15" s="130"/>
      <c r="H15" s="130"/>
      <c r="I15" s="130"/>
    </row>
    <row r="16" spans="1:9" ht="15">
      <c r="A16" s="130"/>
      <c r="B16" s="144" t="s">
        <v>93</v>
      </c>
      <c r="C16" s="112">
        <f>Hilfsrechnungen!E48</f>
        <v>0</v>
      </c>
      <c r="D16" s="110">
        <f>C16*0.01</f>
        <v>0</v>
      </c>
      <c r="E16" s="130"/>
      <c r="F16" s="130"/>
      <c r="G16" s="130"/>
      <c r="H16" s="130"/>
      <c r="I16" s="130"/>
    </row>
    <row r="17" spans="1:9" ht="15">
      <c r="A17" s="130"/>
      <c r="B17" s="145"/>
      <c r="C17" s="146"/>
      <c r="D17" s="130"/>
      <c r="E17" s="130"/>
      <c r="F17" s="130"/>
      <c r="G17" s="130"/>
      <c r="H17" s="130"/>
      <c r="I17" s="130"/>
    </row>
    <row r="18" spans="1:9" ht="15">
      <c r="A18" s="130"/>
      <c r="B18" s="147" t="s">
        <v>89</v>
      </c>
      <c r="C18" s="130"/>
      <c r="D18" s="130"/>
      <c r="E18" s="130"/>
      <c r="F18" s="130"/>
      <c r="G18" s="130"/>
      <c r="H18" s="130"/>
      <c r="I18" s="130"/>
    </row>
    <row r="19" spans="1:9" ht="15">
      <c r="A19" s="130"/>
      <c r="B19" s="148" t="s">
        <v>99</v>
      </c>
      <c r="C19" s="130"/>
      <c r="D19" s="130"/>
      <c r="E19" s="130"/>
      <c r="F19" s="130"/>
      <c r="G19" s="130"/>
      <c r="H19" s="130"/>
      <c r="I19" s="130"/>
    </row>
    <row r="20" spans="1:9" ht="15">
      <c r="A20" s="130"/>
      <c r="B20" s="149" t="s">
        <v>94</v>
      </c>
      <c r="C20" s="138"/>
      <c r="D20" s="108">
        <f>Strukturdaten!I134</f>
        <v>0</v>
      </c>
      <c r="E20" s="130"/>
      <c r="F20" s="130"/>
      <c r="G20" s="130"/>
      <c r="H20" s="130"/>
      <c r="I20" s="130"/>
    </row>
    <row r="21" spans="1:9" ht="15">
      <c r="A21" s="130"/>
      <c r="B21" s="150"/>
      <c r="C21" s="139"/>
      <c r="D21" s="137"/>
      <c r="E21" s="130"/>
      <c r="F21" s="130"/>
      <c r="G21" s="130"/>
      <c r="H21" s="130"/>
      <c r="I21" s="130"/>
    </row>
    <row r="22" spans="1:9" ht="15">
      <c r="A22" s="130"/>
      <c r="B22" s="151"/>
      <c r="C22" s="151"/>
      <c r="D22" s="151"/>
      <c r="E22" s="130"/>
      <c r="F22" s="130"/>
      <c r="G22" s="130"/>
      <c r="H22" s="130"/>
      <c r="I22" s="130"/>
    </row>
    <row r="23" spans="1:9" ht="15">
      <c r="A23" s="130"/>
      <c r="B23" s="147" t="s">
        <v>132</v>
      </c>
      <c r="C23" s="151"/>
      <c r="D23" s="151"/>
      <c r="E23" s="130"/>
      <c r="F23" s="130"/>
      <c r="G23" s="130"/>
      <c r="H23" s="130"/>
      <c r="I23" s="130"/>
    </row>
    <row r="24" spans="1:9" ht="15">
      <c r="A24" s="130"/>
      <c r="B24" s="130" t="s">
        <v>79</v>
      </c>
      <c r="C24" s="151"/>
      <c r="D24" s="151"/>
      <c r="E24" s="130"/>
      <c r="F24" s="130"/>
      <c r="G24" s="130"/>
      <c r="H24" s="130"/>
      <c r="I24" s="130"/>
    </row>
    <row r="25" spans="1:9" ht="15">
      <c r="A25" s="130"/>
      <c r="B25" s="130" t="s">
        <v>80</v>
      </c>
      <c r="C25" s="151"/>
      <c r="D25" s="151"/>
      <c r="E25" s="130"/>
      <c r="F25" s="130"/>
      <c r="G25" s="130"/>
      <c r="H25" s="130"/>
      <c r="I25" s="130"/>
    </row>
    <row r="26" spans="1:9" ht="15">
      <c r="A26" s="130"/>
      <c r="B26" s="149" t="s">
        <v>133</v>
      </c>
      <c r="C26" s="138"/>
      <c r="D26" s="129">
        <f>Hilfsrechnungen!A53</f>
        <v>0</v>
      </c>
      <c r="E26" s="130"/>
      <c r="F26" s="130"/>
      <c r="G26" s="130"/>
      <c r="H26" s="130"/>
      <c r="I26" s="130"/>
    </row>
    <row r="27" spans="1:9" ht="15">
      <c r="A27" s="130"/>
      <c r="B27" s="150"/>
      <c r="C27" s="139"/>
      <c r="D27" s="137"/>
      <c r="E27" s="130"/>
      <c r="F27" s="130"/>
      <c r="G27" s="130"/>
      <c r="H27" s="130"/>
      <c r="I27" s="130"/>
    </row>
    <row r="28" spans="1:9" ht="15">
      <c r="A28" s="130"/>
      <c r="B28" s="130"/>
      <c r="C28" s="130"/>
      <c r="D28" s="130"/>
      <c r="E28" s="130"/>
      <c r="F28" s="130"/>
      <c r="G28" s="130"/>
      <c r="H28" s="130"/>
      <c r="I28" s="130"/>
    </row>
    <row r="29" spans="1:9" ht="26.5" thickBot="1">
      <c r="A29" s="130"/>
      <c r="B29" s="152" t="s">
        <v>100</v>
      </c>
      <c r="C29" s="153"/>
      <c r="D29" s="111">
        <f>SUM(D4:D27)</f>
        <v>0</v>
      </c>
      <c r="E29" s="130"/>
      <c r="F29" s="130"/>
      <c r="G29" s="130"/>
      <c r="H29" s="130"/>
      <c r="I29" s="130"/>
    </row>
    <row r="30" spans="1:9" ht="15">
      <c r="A30" s="130"/>
      <c r="B30" s="130" t="s">
        <v>128</v>
      </c>
      <c r="C30" s="130"/>
      <c r="D30" s="130"/>
      <c r="E30" s="130"/>
      <c r="F30" s="130"/>
      <c r="G30" s="130"/>
      <c r="H30" s="130"/>
      <c r="I30" s="130"/>
    </row>
    <row r="31" spans="1:9" ht="15">
      <c r="A31" s="130"/>
      <c r="B31" s="130" t="s">
        <v>129</v>
      </c>
      <c r="C31" s="130"/>
      <c r="D31" s="130"/>
      <c r="E31" s="130"/>
      <c r="F31" s="130"/>
      <c r="G31" s="130"/>
      <c r="H31" s="130"/>
      <c r="I31" s="130"/>
    </row>
  </sheetData>
  <sheetProtection algorithmName="SHA-512" hashValue="LhJQRXuEnbXtWmEQYKQPOlhFnLu2lIoT0x5a96l7YBMHPTKoD0UJ9iA4NLcvn8rlamM7ThGSn4QrOMHL5/HhuA==" saltValue="hwIf/PIxnHT1N7jWK4LmJQ==" spinCount="100000" sheet="1" selectLockedCells="1" selectUnlockedCells="1"/>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Henke-Gendo</dc:creator>
  <cp:keywords/>
  <dc:description/>
  <cp:lastModifiedBy>Rocker, Dagmar (NLGA)</cp:lastModifiedBy>
  <cp:lastPrinted>2023-08-07T08:42:54Z</cp:lastPrinted>
  <dcterms:created xsi:type="dcterms:W3CDTF">2016-10-13T06:55:46Z</dcterms:created>
  <dcterms:modified xsi:type="dcterms:W3CDTF">2023-08-07T08:43:51Z</dcterms:modified>
  <cp:category/>
  <cp:version/>
  <cp:contentType/>
  <cp:contentStatus/>
</cp:coreProperties>
</file>